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35582EC1-1E0B-4066-8E9E-21AD06E6D0E6}" xr6:coauthVersionLast="47" xr6:coauthVersionMax="47" xr10:uidLastSave="{00000000-0000-0000-0000-000000000000}"/>
  <bookViews>
    <workbookView xWindow="-120" yWindow="-120" windowWidth="19440" windowHeight="10440" xr2:uid="{00000000-000D-0000-FFFF-FFFF00000000}"/>
  </bookViews>
  <sheets>
    <sheet name="Munka1" sheetId="1" r:id="rId1"/>
    <sheet name="Munka2" sheetId="2" r:id="rId2"/>
    <sheet name="Munk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7" i="1" l="1"/>
  <c r="J152" i="1"/>
  <c r="J112" i="1"/>
  <c r="J71" i="1"/>
  <c r="J31" i="1"/>
  <c r="N193" i="1"/>
  <c r="N192" i="1"/>
  <c r="J191" i="1"/>
  <c r="N191" i="1" s="1"/>
  <c r="N148" i="1"/>
  <c r="N147" i="1"/>
  <c r="J146" i="1"/>
  <c r="N146" i="1" s="1"/>
  <c r="N108" i="1"/>
  <c r="N107" i="1"/>
  <c r="J106" i="1"/>
  <c r="N106" i="1" s="1"/>
  <c r="N203" i="1"/>
  <c r="N160" i="1"/>
  <c r="N162" i="1"/>
  <c r="J66" i="1"/>
  <c r="N67" i="1"/>
  <c r="J26" i="1"/>
  <c r="N27" i="1"/>
  <c r="N205" i="1"/>
  <c r="N163" i="1"/>
  <c r="N161" i="1"/>
  <c r="J280" i="1" l="1"/>
  <c r="J237" i="1"/>
  <c r="N237" i="1" s="1"/>
  <c r="N197" i="1"/>
  <c r="N152" i="1"/>
  <c r="N112" i="1"/>
  <c r="N71" i="1"/>
  <c r="N31" i="1"/>
  <c r="N66" i="1"/>
  <c r="N26" i="1"/>
  <c r="N207" i="1"/>
  <c r="N206" i="1"/>
  <c r="N204" i="1"/>
  <c r="N201" i="1"/>
  <c r="N200" i="1"/>
  <c r="N199" i="1"/>
  <c r="N198" i="1"/>
  <c r="N196" i="1"/>
  <c r="N195" i="1"/>
  <c r="N194" i="1"/>
  <c r="N293" i="1"/>
  <c r="N292" i="1"/>
  <c r="N249" i="1"/>
  <c r="N164" i="1"/>
  <c r="N158" i="1"/>
  <c r="N119" i="1"/>
  <c r="N118" i="1"/>
  <c r="N157" i="1"/>
  <c r="N156" i="1"/>
  <c r="N155" i="1"/>
  <c r="N154" i="1"/>
  <c r="N153" i="1"/>
  <c r="N151" i="1"/>
  <c r="N150" i="1"/>
  <c r="N149" i="1"/>
  <c r="N78" i="1"/>
  <c r="N114" i="1"/>
  <c r="N111" i="1"/>
  <c r="N79" i="1"/>
  <c r="J77" i="1"/>
  <c r="N77" i="1" s="1"/>
  <c r="N76" i="1"/>
  <c r="N75" i="1"/>
  <c r="N74" i="1"/>
  <c r="N73" i="1"/>
  <c r="N72" i="1"/>
  <c r="N70" i="1"/>
  <c r="N69" i="1"/>
  <c r="N68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47" i="1"/>
  <c r="J37" i="1"/>
  <c r="N37" i="1" s="1"/>
  <c r="N248" i="1"/>
  <c r="N245" i="1"/>
  <c r="N250" i="1"/>
  <c r="N236" i="1"/>
  <c r="N239" i="1"/>
  <c r="N243" i="1"/>
  <c r="N242" i="1"/>
  <c r="N246" i="1"/>
  <c r="N244" i="1"/>
  <c r="N241" i="1"/>
  <c r="N240" i="1"/>
  <c r="N238" i="1"/>
  <c r="N235" i="1"/>
  <c r="N234" i="1"/>
  <c r="N117" i="1"/>
  <c r="N116" i="1"/>
  <c r="N115" i="1"/>
  <c r="N113" i="1"/>
  <c r="N110" i="1"/>
  <c r="N109" i="1"/>
  <c r="N39" i="1"/>
  <c r="N38" i="1"/>
  <c r="N36" i="1"/>
  <c r="N35" i="1"/>
  <c r="N34" i="1"/>
  <c r="N33" i="1"/>
  <c r="N32" i="1"/>
  <c r="N30" i="1"/>
  <c r="N29" i="1"/>
  <c r="N28" i="1"/>
  <c r="O208" i="1" l="1"/>
  <c r="B210" i="1" s="1"/>
  <c r="O165" i="1"/>
  <c r="B167" i="1" s="1"/>
  <c r="O120" i="1"/>
  <c r="B122" i="1" s="1"/>
  <c r="O80" i="1"/>
  <c r="B82" i="1" s="1"/>
  <c r="O294" i="1"/>
  <c r="B297" i="1" s="1"/>
  <c r="O251" i="1"/>
  <c r="B253" i="1" s="1"/>
  <c r="O40" i="1"/>
  <c r="B42" i="1" s="1"/>
</calcChain>
</file>

<file path=xl/sharedStrings.xml><?xml version="1.0" encoding="utf-8"?>
<sst xmlns="http://schemas.openxmlformats.org/spreadsheetml/2006/main" count="671" uniqueCount="103">
  <si>
    <t>m</t>
  </si>
  <si>
    <t xml:space="preserve"> 60/100 koaxiális  és nagyrészt függőleges füstelvezetés esetén: </t>
  </si>
  <si>
    <t>indító idom kazánra, mérőponttal, PP koax. 60/100, (h=12,5 cm)</t>
  </si>
  <si>
    <t>db</t>
  </si>
  <si>
    <t>indító könyök idom OSA S kazán számára rejtett módon, PP koax. 60/100, mérőponttal</t>
  </si>
  <si>
    <t>60/100-as koax. 90°-os könyök PP, nagyobb sugárral, ( l = 6,5+11 cm)</t>
  </si>
  <si>
    <t>tisztító idom, D60/100, 90°-os könyök, PP, ( l = 6,5+11 cm)</t>
  </si>
  <si>
    <t>60/100-as koax. 45°-os könyök PP, nagyobb sugárral, ( l = 2+6,5 cm)</t>
  </si>
  <si>
    <t>tisztító idom, D60/100-as csődarab, PP, ( l = 26 cm)</t>
  </si>
  <si>
    <t>60/100-as koax. cső PP,  (95 cm a hatásos hossz)</t>
  </si>
  <si>
    <t>60/100-as koax. cső, PP,  (44,5 cm)</t>
  </si>
  <si>
    <t>füstcső-végelem vízszintes koax. 60/100-as PP, (l = 67+13 cm)</t>
  </si>
  <si>
    <t>bővítő 60/100-ról 80/125-re a függ.végelem alá, PP,  (h=9,5 cm)</t>
  </si>
  <si>
    <t>Dátum:</t>
  </si>
  <si>
    <t>A konkrét helyszínen a SZUMMA egynértékű hossz, méterben:</t>
  </si>
  <si>
    <t>egység            egyenértékű                   hossz:</t>
  </si>
  <si>
    <t>összes                             egyenértékű                            hossz:</t>
  </si>
  <si>
    <t>…</t>
  </si>
  <si>
    <t>12-35 kW közötti kazán típusa:</t>
  </si>
  <si>
    <t>Unical hivatalos füstelvezetés méretezés az összes Unical 12…35 kW közötti kondenzációs kazánhoz:</t>
  </si>
  <si>
    <t xml:space="preserve">  Megengedett egyenértékű hossz: </t>
  </si>
  <si>
    <t xml:space="preserve"> 60/100 koaxiális  és nagyrészt vízszintes füstelvezetés esetén: </t>
  </si>
  <si>
    <t xml:space="preserve"> 80/125 koaxiális  és nagyrészt vízszintes füstelvezetés esetén: </t>
  </si>
  <si>
    <t>00362230</t>
  </si>
  <si>
    <t>bővítő 60/100-ról 80/125-re koax. PP, (h=9,5 cm)</t>
  </si>
  <si>
    <t>00361255</t>
  </si>
  <si>
    <t>00362228</t>
  </si>
  <si>
    <t>80/125-ös koax. 90°-os könyök PP, nagyobb sugárral, ( l = 10,5+10 cm)</t>
  </si>
  <si>
    <t>00362750</t>
  </si>
  <si>
    <t>80/125-ös koax. 45°-os könyök PP, nagyobb sugárral, ( l = 3,5+6 cm)</t>
  </si>
  <si>
    <t>00362231</t>
  </si>
  <si>
    <t>80/125-ös koax. cső PP, (94 cm a hatásos hossz)</t>
  </si>
  <si>
    <t>00362751</t>
  </si>
  <si>
    <t>80/125-ös koax. cső PP, (44 cm)</t>
  </si>
  <si>
    <t>00362776</t>
  </si>
  <si>
    <t>tisztító idom, D80/125-ös csődarab, PP, ( l =16 cm)</t>
  </si>
  <si>
    <t>00362777</t>
  </si>
  <si>
    <t>tisztító idom, D80/125, 90°-os könyök, PP, ( l = 8+11 cm)</t>
  </si>
  <si>
    <t>00362229</t>
  </si>
  <si>
    <t>00363368</t>
  </si>
  <si>
    <t>00362267</t>
  </si>
  <si>
    <t>00362266</t>
  </si>
  <si>
    <t>D 80-as 45°-os könyök PP, nagyobb sugárral,  ( l = 3+7 cm)</t>
  </si>
  <si>
    <t>00310012</t>
  </si>
  <si>
    <t>00362261</t>
  </si>
  <si>
    <t>00362235</t>
  </si>
  <si>
    <t>D 80-as cső PP (hosszabbító), ( l = 94 cm a hatásos hossz)</t>
  </si>
  <si>
    <t>00362236</t>
  </si>
  <si>
    <t>D 80-as cső PP (hosszabbító), ( l = kb 45cm a hatásos hossz)</t>
  </si>
  <si>
    <t>00362778</t>
  </si>
  <si>
    <t>tisztító idom, D80-as csődarab, PP, ( l = 15,5 cm)</t>
  </si>
  <si>
    <t>00362779</t>
  </si>
  <si>
    <t>tisztító idom, D80, 90°-os könyök, PP, ( l = 6+11 cm)</t>
  </si>
  <si>
    <t>00362237</t>
  </si>
  <si>
    <t>méter</t>
  </si>
  <si>
    <t>induló füst-elem, mérőponttal, külön D80 levegő-csonk (h=5,5 cm) + külön D80 füstcsonk (h=5,5 cm)</t>
  </si>
  <si>
    <t>tekercsben PP flex cső D80 (86/75mm)</t>
  </si>
  <si>
    <t>1+1 csatlakozó KIT   80-as flexcső alá merev csőhöz + flexcső fölé merev csőhöz (de jó flex cső toldásához is) (és jó flex cső és kürtő fedél közé is),      a két idom együttes hatásos magassága: 8 cm</t>
  </si>
  <si>
    <t>kürtő fedél madárvédő ráccsal,  alulról D80-as merevcső csatlakozással, kémény fölött 35 x 35 cm, h= 39 cm (ez a füst kifúvási pont)</t>
  </si>
  <si>
    <t>egység</t>
  </si>
  <si>
    <t>80+80-ról átmenet 80/125 koax-ra, PP, (h=19,5 cm), (pl.: 80+80-as függőleges csőpár fölé átmenetként, hogy csak 1 db kivezetés legyen, 80/125-ös) (ez az átmeneti idom Magyrországon nagyon nagyon ritka)</t>
  </si>
  <si>
    <t>kültéri levegő beszívásához D 80-as cső-végelem, vízszintes, PP, ( l = 87,5 cm)</t>
  </si>
  <si>
    <t>Unical</t>
  </si>
  <si>
    <t>A konkrét füstelvezetésnek megfelelően válassza ki a megfelelő piros keretes részt és töltse ki a benne lévő zöld cellákat:</t>
  </si>
  <si>
    <t>00367025</t>
  </si>
  <si>
    <t>00367027</t>
  </si>
  <si>
    <t>00369193</t>
  </si>
  <si>
    <r>
      <t xml:space="preserve">Figyelem! Ha 2 db 90°-os könyök közvetlen egymás után van, akkor ezek össz ellenállása a 2 könyökön túl még +1 könyöknyi lesz (tehát +1,5m)! Ha a két könyök között a távolság 0,8m, akkor ilyen + ellenállás nem keletkezik, tehát az érték maradhat zéró, de ha a táv 0m, akkor írjon 1-et. Tehát fordított arányosság van, ha a táv </t>
    </r>
    <r>
      <rPr>
        <sz val="11"/>
        <color rgb="FF0000FF"/>
        <rFont val="Calibri"/>
        <family val="2"/>
        <charset val="238"/>
        <scheme val="minor"/>
      </rPr>
      <t>0,3</t>
    </r>
    <r>
      <rPr>
        <sz val="11"/>
        <color theme="1"/>
        <rFont val="Calibri"/>
        <family val="2"/>
        <charset val="238"/>
        <scheme val="minor"/>
      </rPr>
      <t>m, akkor írjon (0,8-</t>
    </r>
    <r>
      <rPr>
        <sz val="11"/>
        <color rgb="FF0000FF"/>
        <rFont val="Calibri"/>
        <family val="2"/>
        <charset val="238"/>
        <scheme val="minor"/>
      </rPr>
      <t>0,3</t>
    </r>
    <r>
      <rPr>
        <sz val="11"/>
        <color theme="1"/>
        <rFont val="Calibri"/>
        <family val="2"/>
        <charset val="238"/>
        <scheme val="minor"/>
      </rPr>
      <t>)/0,8-at.</t>
    </r>
  </si>
  <si>
    <r>
      <t xml:space="preserve">Figyelem! Ha 2 db 90°-os könyök közvetlen egymás után van, akkor ezek össz ellenállása a 2 könyökön túl még +1 könyöknyi lesz (tehát +1m)! Ha a két könyök között a távolság 0,8m, akkor ilyen + ellenállás nem keletkezik, tehát az érték maradhat zéró, de ha a táv 0m, akkor írjon 1-et. Tehát fordított arányosság van, ha a táv </t>
    </r>
    <r>
      <rPr>
        <sz val="11"/>
        <color rgb="FF0000FF"/>
        <rFont val="Calibri"/>
        <family val="2"/>
        <charset val="238"/>
        <scheme val="minor"/>
      </rPr>
      <t>0,3</t>
    </r>
    <r>
      <rPr>
        <sz val="11"/>
        <color theme="1"/>
        <rFont val="Calibri"/>
        <family val="2"/>
        <charset val="238"/>
        <scheme val="minor"/>
      </rPr>
      <t>m, akkor írjon (0,8-</t>
    </r>
    <r>
      <rPr>
        <sz val="11"/>
        <color rgb="FF0000FF"/>
        <rFont val="Calibri"/>
        <family val="2"/>
        <charset val="238"/>
        <scheme val="minor"/>
      </rPr>
      <t>0,3</t>
    </r>
    <r>
      <rPr>
        <sz val="11"/>
        <color theme="1"/>
        <rFont val="Calibri"/>
        <family val="2"/>
        <charset val="238"/>
        <scheme val="minor"/>
      </rPr>
      <t>)/0,8-at.</t>
    </r>
  </si>
  <si>
    <r>
      <t xml:space="preserve">Figyelem! Ha 2 db 90°-os könyök közvetlen egymás után van, akkor ezek össz ellenállása a 2 könyökön túl még +fél könyöknyi lesz (tehát +1,5m)! Ha a két könyök között a távolság 0,8m, akkor ilyen + ellenállás nem keletkezik, tehát az érték maradhat zéró, de ha a táv 0m, akkor írjon 1-et. Tehát fordított arányosság van, ha a táv </t>
    </r>
    <r>
      <rPr>
        <sz val="11"/>
        <color rgb="FF0000FF"/>
        <rFont val="Calibri"/>
        <family val="2"/>
        <charset val="238"/>
        <scheme val="minor"/>
      </rPr>
      <t>0,3</t>
    </r>
    <r>
      <rPr>
        <sz val="11"/>
        <color theme="1"/>
        <rFont val="Calibri"/>
        <family val="2"/>
        <charset val="238"/>
        <scheme val="minor"/>
      </rPr>
      <t>m, akkor írjon (0,8-</t>
    </r>
    <r>
      <rPr>
        <sz val="11"/>
        <color rgb="FF0000FF"/>
        <rFont val="Calibri"/>
        <family val="2"/>
        <charset val="238"/>
        <scheme val="minor"/>
      </rPr>
      <t>0,3</t>
    </r>
    <r>
      <rPr>
        <sz val="11"/>
        <color theme="1"/>
        <rFont val="Calibri"/>
        <family val="2"/>
        <charset val="238"/>
        <scheme val="minor"/>
      </rPr>
      <t>)/0,8-at.</t>
    </r>
  </si>
  <si>
    <t>illetve 15%-os túlméretezést megengedünk, ha teljesítik a táblázat alatt meg-jelenő 2 előírást, ami csak akkor jelenik meg, ha a túlméretezés 0…15% közötti</t>
  </si>
  <si>
    <t>füstcső-végelem vízszintes koax. 80/125-ös PP ( l = 69+17 cm)</t>
  </si>
  <si>
    <t>beltéri levegő beszívásához D 80-as PP rács (ez a levegő beszívási pont a kazánburkolat tetejénél)</t>
  </si>
  <si>
    <t>füstcső-végelem D80, PP ( 93 cm), vízszintes</t>
  </si>
  <si>
    <t>levegő beszívási pont feljebb már figyelembe lett véve a beltéri levegő beszívásához D 80-as PP rács-nál</t>
  </si>
  <si>
    <t>beltéri levegő beszívásához D 80-as PP rács</t>
  </si>
  <si>
    <t>Méretezés után jelölje ki a piros keretek közötti részt, majd nyomtassa pdf-be a kijelölt területet.</t>
  </si>
  <si>
    <t>Füstelvezetés méretezője:</t>
  </si>
  <si>
    <t>kamarai MMK szám vagy gázszerelői szám:</t>
  </si>
  <si>
    <t>ÉPÜLET neve és címe:</t>
  </si>
  <si>
    <t xml:space="preserve"> 80/125 koaxiális rendszer a kéményig, 150-es kéményben pedig 80-as csövek, tehát 80/150-es kémény: </t>
  </si>
  <si>
    <t>A méretezést végző nyilatkozik, hogy a levegő bevezetési oldal egyenértékű ellenállása nem több 20 méternél, és</t>
  </si>
  <si>
    <t xml:space="preserve"> 20 + 20</t>
  </si>
  <si>
    <r>
      <t xml:space="preserve"> 80+80 C típusú szétválasztott füstelvezetés esetén</t>
    </r>
    <r>
      <rPr>
        <sz val="9"/>
        <rFont val="Calibri"/>
        <family val="2"/>
        <charset val="238"/>
        <scheme val="minor"/>
      </rPr>
      <t xml:space="preserve"> (amikor a  levegő bevezetés főként vízszintes, a füstelvezetés pedig főként függőleges):</t>
    </r>
  </si>
  <si>
    <t>Mivel több kémény méretező program csak a stacioner-állandósult állapotot méretezi, amikor már a kazán is és a kémény is meleg, és sajnos nem méreteznek a hidegen indulási kedvezőtlenebb állapotokkal, így az a tapasztalatunk, hogy ez a lenti méretezés megfelelőbb eredményt ad a gyakorlat számára, mert a lenti méretezés szerint megvalósult füstelvezetések MEGFELELŐEK még a hidegen indulási kedvezőtlenebb állapotokban is. Az Unical képviselet unical.hu felelősséget vállal arra, hogy ha egy MMK tag épületgépész tervező vagy egy engedéllyel rendelkező gázszerelő helyesen tölti ki ezt a méretező táblázatot és a táblázat alatt a MEGFELEL felirat jelenik majd meg, akkor ha a levegő bevezető és füstelvezető rendszert ténylegesen is ezen méretezésnek megfelelően építik ki, akkor az Unical 44 kW alatti kondenzációs gázkazán - a füstrendszer szempontjából - GARANCIÁLISAN is megfelelően fog működni.                                                                                      Homor Miklós MMK G/07-0232, Unical képviselet vez. Homor és Lányai Kft, 8000 Székesfehérvár, Ligetsor 10.</t>
  </si>
  <si>
    <r>
      <t xml:space="preserve"> 80+80 B23 típusú szétválasztott füstelvezetés esetén</t>
    </r>
    <r>
      <rPr>
        <sz val="9"/>
        <color rgb="FF0000FF"/>
        <rFont val="Calibri"/>
        <family val="2"/>
        <charset val="238"/>
        <scheme val="minor"/>
      </rPr>
      <t xml:space="preserve"> (a levegő beszívási pont fixen a kazán tetején lévő D80 légbeszívó csonk)</t>
    </r>
    <r>
      <rPr>
        <b/>
        <sz val="14"/>
        <color rgb="FF0000FF"/>
        <rFont val="Calibri"/>
        <family val="2"/>
        <charset val="238"/>
        <scheme val="minor"/>
      </rPr>
      <t xml:space="preserve">: </t>
    </r>
  </si>
  <si>
    <r>
      <t xml:space="preserve"> 80/125 koaxiális  és nagyrészt függőleges füstelvezetés esetén:</t>
    </r>
    <r>
      <rPr>
        <sz val="9"/>
        <color rgb="FF0000FF"/>
        <rFont val="Calibri"/>
        <family val="2"/>
        <charset val="238"/>
        <scheme val="minor"/>
      </rPr>
      <t xml:space="preserve"> (kéményben régi 130-as alu gégecső és abban D80 cső is ide tartozik)</t>
    </r>
    <r>
      <rPr>
        <sz val="14"/>
        <color rgb="FF0000FF"/>
        <rFont val="Calibri"/>
        <family val="2"/>
        <charset val="238"/>
        <scheme val="minor"/>
      </rPr>
      <t xml:space="preserve"> </t>
    </r>
  </si>
  <si>
    <t>levegő beszívási pont +ellenállása</t>
  </si>
  <si>
    <t>D 80-as 90°-os könyök PP, nagyobb sugárral, ( l = 6 + 11,5 cm), kéménybe történő betorkollásnál a 130-as kéményen belül</t>
  </si>
  <si>
    <t>D 80-as 90°-os könyök PP, nagyobb sugárral, ( l = 6 + 11,5 cm), kéménybe történő betorkollásnál a 150-es kéményen belül</t>
  </si>
  <si>
    <t>D 80-as 90°-os könyök PP, nagyobb sugárral, (l = 6 + 11,5 cm)</t>
  </si>
  <si>
    <r>
      <t>D 80-as cső PP (hosszabbító), ( l = 45 cm a hatásos hossz)</t>
    </r>
    <r>
      <rPr>
        <sz val="9"/>
        <color theme="1"/>
        <rFont val="Calibri"/>
        <family val="2"/>
        <charset val="238"/>
        <scheme val="minor"/>
      </rPr>
      <t xml:space="preserve"> (merev falú D 80-as cső halad a 130-as alu gégecső kéményen belül, így ez jelenleg 80/130-as csőként működik, de ellenállásilag 80/125-ös merev falúnak számít)</t>
    </r>
  </si>
  <si>
    <r>
      <t>D 80-as cső PP (hosszabbító), ( l = 94 cm a hatásos hossz)</t>
    </r>
    <r>
      <rPr>
        <sz val="9"/>
        <color theme="1"/>
        <rFont val="Calibri"/>
        <family val="2"/>
        <charset val="238"/>
        <scheme val="minor"/>
      </rPr>
      <t xml:space="preserve"> (merev falú D 80-as cső halad a 130-as alu gégecső kéményen belül, így ez jelenleg 80/130-as csőként működik, de ellenállásilag 80/125-ös merev falúnak számít)</t>
    </r>
  </si>
  <si>
    <t xml:space="preserve"> </t>
  </si>
  <si>
    <t>Innentől kéményben lévő 130-as gégecsőben 80-as elemek:</t>
  </si>
  <si>
    <t>Innentől 150-es kéményben lévő 80-as elemek:</t>
  </si>
  <si>
    <r>
      <t>D 80-as cső PP (hosszabbító), ( l = 94 cm a hatásos hossz)</t>
    </r>
    <r>
      <rPr>
        <sz val="9"/>
        <color theme="1"/>
        <rFont val="Calibri"/>
        <family val="2"/>
        <charset val="238"/>
        <scheme val="minor"/>
      </rPr>
      <t xml:space="preserve"> (D 80-as cső halad a 150-es kéményen belül, így ez jelenleg 80/150-es csőként működik)</t>
    </r>
  </si>
  <si>
    <r>
      <t>D 80-as cső PP (hosszabbító), ( l = 45 cm a hatásos hossz)</t>
    </r>
    <r>
      <rPr>
        <sz val="9"/>
        <color theme="1"/>
        <rFont val="Calibri"/>
        <family val="2"/>
        <charset val="238"/>
        <scheme val="minor"/>
      </rPr>
      <t xml:space="preserve"> (D 80-as cső halad a 150-es kéményen belül, így ez jelenleg 80/150-es csőként működik)</t>
    </r>
  </si>
  <si>
    <t>indító könyök 60/100,mérőponttal, (h = 10 cm, l = 11,5 cm)</t>
  </si>
  <si>
    <t>364599 vagy 362227</t>
  </si>
  <si>
    <r>
      <t>füstcső-végelem függőleges koax. PP 80/125, (l = 57+57 cm)</t>
    </r>
    <r>
      <rPr>
        <sz val="8"/>
        <color rgb="FFFF0000"/>
        <rFont val="Calibri"/>
        <family val="2"/>
        <charset val="238"/>
        <scheme val="minor"/>
      </rPr>
      <t xml:space="preserve"> FIGYELEM! Nem szabad használni 60/100 függőleges végelemet, mert annak túl nagy az indulási ellenállása is</t>
    </r>
    <r>
      <rPr>
        <sz val="11"/>
        <color theme="1"/>
        <rFont val="Calibri"/>
        <family val="2"/>
        <charset val="238"/>
        <scheme val="minor"/>
      </rPr>
      <t>!</t>
    </r>
  </si>
  <si>
    <r>
      <t xml:space="preserve">füstcső-végelem, függőleges koax. 80/125 PP, (57+57 cm)                                                                </t>
    </r>
    <r>
      <rPr>
        <sz val="8"/>
        <color theme="1"/>
        <rFont val="Calibri"/>
        <family val="2"/>
        <charset val="238"/>
        <scheme val="minor"/>
      </rPr>
      <t xml:space="preserve"> (most ez egy sima D80-as füstcsőnek számít csak, hiszen szétválasztott rendszerben a levegő                                                                 beszívás most nem a 150-és-80 közötti körgyűrűből történik, hanem külön légbeszívási ponton)</t>
    </r>
  </si>
  <si>
    <r>
      <t xml:space="preserve">Szoftver verzió </t>
    </r>
    <r>
      <rPr>
        <sz val="11"/>
        <color rgb="FF0000FF"/>
        <rFont val="Calibri"/>
        <family val="2"/>
        <charset val="238"/>
        <scheme val="minor"/>
      </rPr>
      <t>2026.03.09.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</si>
</sst>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FF"/>
      <name val="Calibri"/>
      <family val="2"/>
      <charset val="238"/>
      <scheme val="minor"/>
    </font>
    <font>
      <sz val="11"/>
      <color rgb="FFFF0000"/>
      <name val="Arial Black"/>
      <family val="2"/>
      <charset val="238"/>
    </font>
    <font>
      <sz val="10"/>
      <color indexed="8"/>
      <name val="Times New Roman CE"/>
      <family val="1"/>
      <charset val="238"/>
    </font>
    <font>
      <sz val="11"/>
      <color indexed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1F497D"/>
      <name val="Verdana"/>
      <family val="2"/>
      <charset val="238"/>
    </font>
    <font>
      <sz val="10"/>
      <name val="Times New Roman CE"/>
      <family val="1"/>
      <charset val="238"/>
    </font>
    <font>
      <sz val="11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rgb="FF0000FF"/>
      <name val="Calibri"/>
      <family val="2"/>
      <charset val="238"/>
      <scheme val="minor"/>
    </font>
    <font>
      <sz val="14"/>
      <color rgb="FF0000FF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FF0000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 style="medium">
        <color rgb="FFFF0000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rgb="FF0000FF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rgb="FF0000FF"/>
      </bottom>
      <diagonal/>
    </border>
    <border>
      <left/>
      <right/>
      <top style="thin">
        <color auto="1"/>
      </top>
      <bottom style="medium">
        <color rgb="FF0000FF"/>
      </bottom>
      <diagonal/>
    </border>
    <border>
      <left/>
      <right style="thin">
        <color auto="1"/>
      </right>
      <top style="thin">
        <color auto="1"/>
      </top>
      <bottom style="medium">
        <color rgb="FF0000FF"/>
      </bottom>
      <diagonal/>
    </border>
  </borders>
  <cellStyleXfs count="1">
    <xf numFmtId="0" fontId="0" fillId="0" borderId="0"/>
  </cellStyleXfs>
  <cellXfs count="92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1" fillId="0" borderId="0" xfId="0" applyFont="1"/>
    <xf numFmtId="0" fontId="0" fillId="3" borderId="0" xfId="0" applyFill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0" borderId="11" xfId="0" applyFont="1" applyBorder="1"/>
    <xf numFmtId="0" fontId="0" fillId="0" borderId="12" xfId="0" applyBorder="1"/>
    <xf numFmtId="0" fontId="0" fillId="0" borderId="11" xfId="0" applyBorder="1"/>
    <xf numFmtId="0" fontId="3" fillId="0" borderId="0" xfId="0" applyFont="1"/>
    <xf numFmtId="0" fontId="0" fillId="0" borderId="0" xfId="0" applyAlignment="1">
      <alignment horizontal="right"/>
    </xf>
    <xf numFmtId="0" fontId="0" fillId="0" borderId="13" xfId="0" applyBorder="1"/>
    <xf numFmtId="0" fontId="0" fillId="0" borderId="2" xfId="0" applyBorder="1"/>
    <xf numFmtId="0" fontId="0" fillId="0" borderId="3" xfId="0" applyBorder="1"/>
    <xf numFmtId="0" fontId="0" fillId="0" borderId="13" xfId="0" applyBorder="1" applyAlignment="1">
      <alignment vertical="center"/>
    </xf>
    <xf numFmtId="0" fontId="0" fillId="0" borderId="2" xfId="0" applyBorder="1" applyAlignment="1">
      <alignment vertical="center"/>
    </xf>
    <xf numFmtId="164" fontId="2" fillId="0" borderId="3" xfId="0" applyNumberFormat="1" applyFont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4" xfId="0" applyBorder="1" applyAlignment="1">
      <alignment vertical="center"/>
    </xf>
    <xf numFmtId="4" fontId="1" fillId="0" borderId="12" xfId="0" applyNumberFormat="1" applyFont="1" applyBorder="1"/>
    <xf numFmtId="0" fontId="0" fillId="0" borderId="15" xfId="0" applyBorder="1"/>
    <xf numFmtId="0" fontId="0" fillId="0" borderId="16" xfId="0" applyBorder="1"/>
    <xf numFmtId="4" fontId="0" fillId="0" borderId="16" xfId="0" applyNumberFormat="1" applyBorder="1"/>
    <xf numFmtId="0" fontId="0" fillId="0" borderId="17" xfId="0" applyBorder="1"/>
    <xf numFmtId="4" fontId="0" fillId="3" borderId="0" xfId="0" applyNumberFormat="1" applyFill="1"/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4" fontId="0" fillId="0" borderId="7" xfId="0" applyNumberFormat="1" applyBorder="1" applyAlignment="1">
      <alignment vertical="center"/>
    </xf>
    <xf numFmtId="0" fontId="0" fillId="0" borderId="6" xfId="0" applyBorder="1" applyAlignment="1">
      <alignment vertical="center"/>
    </xf>
    <xf numFmtId="4" fontId="0" fillId="0" borderId="4" xfId="0" applyNumberFormat="1" applyBorder="1" applyAlignment="1">
      <alignment vertical="center"/>
    </xf>
    <xf numFmtId="0" fontId="0" fillId="0" borderId="18" xfId="0" applyBorder="1" applyAlignment="1">
      <alignment vertical="center"/>
    </xf>
    <xf numFmtId="49" fontId="5" fillId="0" borderId="11" xfId="0" applyNumberFormat="1" applyFont="1" applyBorder="1" applyAlignment="1">
      <alignment horizontal="left" vertical="center"/>
    </xf>
    <xf numFmtId="164" fontId="2" fillId="2" borderId="3" xfId="0" applyNumberFormat="1" applyFont="1" applyFill="1" applyBorder="1" applyAlignment="1" applyProtection="1">
      <alignment vertical="center"/>
      <protection locked="0"/>
    </xf>
    <xf numFmtId="0" fontId="8" fillId="0" borderId="0" xfId="0" applyFont="1"/>
    <xf numFmtId="0" fontId="10" fillId="0" borderId="2" xfId="0" applyFont="1" applyBorder="1" applyAlignment="1">
      <alignment vertical="center"/>
    </xf>
    <xf numFmtId="4" fontId="10" fillId="0" borderId="3" xfId="0" applyNumberFormat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2" borderId="0" xfId="0" applyFont="1" applyFill="1" applyProtection="1">
      <protection locked="0"/>
    </xf>
    <xf numFmtId="14" fontId="10" fillId="2" borderId="0" xfId="0" applyNumberFormat="1" applyFont="1" applyFill="1" applyProtection="1">
      <protection locked="0"/>
    </xf>
    <xf numFmtId="0" fontId="0" fillId="0" borderId="11" xfId="0" applyBorder="1" applyAlignment="1">
      <alignment vertical="center"/>
    </xf>
    <xf numFmtId="0" fontId="0" fillId="0" borderId="0" xfId="0" applyAlignment="1">
      <alignment horizontal="right" vertical="center"/>
    </xf>
    <xf numFmtId="4" fontId="1" fillId="0" borderId="12" xfId="0" applyNumberFormat="1" applyFont="1" applyBorder="1" applyAlignment="1">
      <alignment vertical="center"/>
    </xf>
    <xf numFmtId="4" fontId="0" fillId="0" borderId="19" xfId="0" applyNumberFormat="1" applyBorder="1" applyAlignment="1">
      <alignment vertical="center"/>
    </xf>
    <xf numFmtId="164" fontId="2" fillId="0" borderId="19" xfId="0" applyNumberFormat="1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49" fontId="4" fillId="0" borderId="13" xfId="0" applyNumberFormat="1" applyFont="1" applyBorder="1" applyAlignment="1">
      <alignment horizontal="right" vertical="center"/>
    </xf>
    <xf numFmtId="49" fontId="9" fillId="0" borderId="13" xfId="0" applyNumberFormat="1" applyFont="1" applyBorder="1" applyAlignment="1">
      <alignment horizontal="right" vertical="center"/>
    </xf>
    <xf numFmtId="0" fontId="11" fillId="0" borderId="11" xfId="0" applyFont="1" applyBorder="1"/>
    <xf numFmtId="164" fontId="2" fillId="4" borderId="3" xfId="0" applyNumberFormat="1" applyFont="1" applyFill="1" applyBorder="1" applyAlignment="1" applyProtection="1">
      <alignment vertical="center"/>
      <protection locked="0"/>
    </xf>
    <xf numFmtId="164" fontId="2" fillId="2" borderId="4" xfId="0" applyNumberFormat="1" applyFont="1" applyFill="1" applyBorder="1" applyAlignment="1" applyProtection="1">
      <alignment vertical="center"/>
      <protection locked="0"/>
    </xf>
    <xf numFmtId="0" fontId="0" fillId="0" borderId="22" xfId="0" applyBorder="1" applyAlignment="1">
      <alignment vertical="center"/>
    </xf>
    <xf numFmtId="164" fontId="2" fillId="4" borderId="4" xfId="0" applyNumberFormat="1" applyFont="1" applyFill="1" applyBorder="1" applyAlignment="1" applyProtection="1">
      <alignment vertical="center"/>
      <protection locked="0"/>
    </xf>
    <xf numFmtId="0" fontId="10" fillId="0" borderId="24" xfId="0" applyFont="1" applyBorder="1" applyAlignment="1">
      <alignment vertical="center"/>
    </xf>
    <xf numFmtId="4" fontId="10" fillId="0" borderId="23" xfId="0" applyNumberFormat="1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164" fontId="2" fillId="4" borderId="23" xfId="0" applyNumberFormat="1" applyFont="1" applyFill="1" applyBorder="1" applyAlignment="1" applyProtection="1">
      <alignment vertical="center"/>
      <protection locked="0"/>
    </xf>
    <xf numFmtId="49" fontId="4" fillId="0" borderId="2" xfId="0" applyNumberFormat="1" applyFont="1" applyBorder="1" applyAlignment="1">
      <alignment horizontal="right" vertical="center"/>
    </xf>
    <xf numFmtId="0" fontId="0" fillId="0" borderId="22" xfId="0" applyBorder="1"/>
    <xf numFmtId="4" fontId="0" fillId="0" borderId="22" xfId="0" applyNumberFormat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5" fillId="0" borderId="13" xfId="0" applyFont="1" applyBorder="1" applyAlignment="1">
      <alignment vertical="center" wrapText="1"/>
    </xf>
    <xf numFmtId="0" fontId="15" fillId="0" borderId="0" xfId="0" applyFont="1" applyAlignment="1">
      <alignment horizontal="right" vertical="top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0" fillId="0" borderId="3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0" fillId="0" borderId="23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 wrapText="1"/>
    </xf>
    <xf numFmtId="0" fontId="0" fillId="0" borderId="19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6" fillId="0" borderId="0" xfId="0" applyFont="1" applyAlignment="1">
      <alignment vertical="top" wrapText="1"/>
    </xf>
    <xf numFmtId="0" fontId="10" fillId="0" borderId="3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colors>
    <mruColors>
      <color rgb="FF0000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300"/>
  <sheetViews>
    <sheetView tabSelected="1" workbookViewId="0">
      <selection activeCell="B1" sqref="B1"/>
    </sheetView>
  </sheetViews>
  <sheetFormatPr defaultRowHeight="15" x14ac:dyDescent="0.25"/>
  <cols>
    <col min="1" max="1" width="1.7109375" customWidth="1"/>
    <col min="5" max="5" width="10.140625" bestFit="1" customWidth="1"/>
  </cols>
  <sheetData>
    <row r="1" spans="2:17" x14ac:dyDescent="0.25">
      <c r="O1" s="12" t="s">
        <v>102</v>
      </c>
    </row>
    <row r="2" spans="2:17" ht="18.75" x14ac:dyDescent="0.3">
      <c r="B2" s="3" t="s">
        <v>19</v>
      </c>
    </row>
    <row r="3" spans="2:17" ht="18.75" x14ac:dyDescent="0.3">
      <c r="B3" s="3"/>
      <c r="Q3" s="36"/>
    </row>
    <row r="4" spans="2:17" ht="42" customHeight="1" x14ac:dyDescent="0.25">
      <c r="B4" s="88" t="s">
        <v>84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Q4" s="36"/>
    </row>
    <row r="5" spans="2:17" ht="42" customHeight="1" x14ac:dyDescent="0.25"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Q5" s="36"/>
    </row>
    <row r="6" spans="2:17" ht="42" customHeight="1" x14ac:dyDescent="0.25"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</row>
    <row r="7" spans="2:17" ht="18.75" x14ac:dyDescent="0.3">
      <c r="B7" s="3"/>
    </row>
    <row r="8" spans="2:17" ht="15.75" thickBot="1" x14ac:dyDescent="0.3">
      <c r="B8" s="4" t="s">
        <v>63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2:17" x14ac:dyDescent="0.25"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7"/>
    </row>
    <row r="10" spans="2:17" ht="18.75" x14ac:dyDescent="0.3">
      <c r="B10" s="8" t="s">
        <v>19</v>
      </c>
      <c r="O10" s="9"/>
    </row>
    <row r="11" spans="2:17" x14ac:dyDescent="0.25">
      <c r="B11" s="10"/>
      <c r="O11" s="9"/>
    </row>
    <row r="12" spans="2:17" x14ac:dyDescent="0.25">
      <c r="B12" s="10" t="s">
        <v>79</v>
      </c>
      <c r="E12" s="40" t="s">
        <v>17</v>
      </c>
      <c r="O12" s="9"/>
    </row>
    <row r="13" spans="2:17" x14ac:dyDescent="0.25">
      <c r="B13" s="10"/>
      <c r="O13" s="9"/>
    </row>
    <row r="14" spans="2:17" ht="18.75" x14ac:dyDescent="0.4">
      <c r="B14" s="10" t="s">
        <v>18</v>
      </c>
      <c r="E14" s="11" t="s">
        <v>62</v>
      </c>
      <c r="F14" s="40" t="s">
        <v>17</v>
      </c>
      <c r="O14" s="9"/>
    </row>
    <row r="15" spans="2:17" x14ac:dyDescent="0.25">
      <c r="B15" s="10"/>
      <c r="O15" s="9"/>
    </row>
    <row r="16" spans="2:17" x14ac:dyDescent="0.25">
      <c r="B16" s="10" t="s">
        <v>77</v>
      </c>
      <c r="E16" s="40" t="s">
        <v>17</v>
      </c>
      <c r="O16" s="9"/>
    </row>
    <row r="17" spans="2:15" x14ac:dyDescent="0.25">
      <c r="B17" s="10"/>
      <c r="F17" s="12" t="s">
        <v>78</v>
      </c>
      <c r="G17" s="40" t="s">
        <v>17</v>
      </c>
      <c r="O17" s="9"/>
    </row>
    <row r="18" spans="2:15" x14ac:dyDescent="0.25">
      <c r="B18" s="10"/>
      <c r="O18" s="9"/>
    </row>
    <row r="19" spans="2:15" x14ac:dyDescent="0.25">
      <c r="B19" s="10" t="s">
        <v>13</v>
      </c>
      <c r="E19" s="41" t="s">
        <v>17</v>
      </c>
      <c r="O19" s="9"/>
    </row>
    <row r="20" spans="2:15" x14ac:dyDescent="0.25">
      <c r="B20" s="10"/>
      <c r="O20" s="9"/>
    </row>
    <row r="21" spans="2:15" ht="18.75" x14ac:dyDescent="0.3">
      <c r="B21" s="51" t="s">
        <v>21</v>
      </c>
      <c r="O21" s="9"/>
    </row>
    <row r="22" spans="2:15" ht="18.75" x14ac:dyDescent="0.3">
      <c r="B22" s="10" t="s">
        <v>20</v>
      </c>
      <c r="F22" s="3">
        <v>5.5</v>
      </c>
      <c r="G22" t="s">
        <v>54</v>
      </c>
      <c r="H22" s="73" t="s">
        <v>70</v>
      </c>
      <c r="I22" s="73"/>
      <c r="J22" s="73"/>
      <c r="K22" s="73"/>
      <c r="L22" s="73"/>
      <c r="M22" s="73"/>
      <c r="N22" s="73"/>
      <c r="O22" s="87"/>
    </row>
    <row r="23" spans="2:15" ht="18.75" x14ac:dyDescent="0.3">
      <c r="B23" s="10"/>
      <c r="F23" s="3"/>
      <c r="H23" s="73"/>
      <c r="I23" s="73"/>
      <c r="J23" s="73"/>
      <c r="K23" s="73"/>
      <c r="L23" s="73"/>
      <c r="M23" s="73"/>
      <c r="N23" s="73"/>
      <c r="O23" s="87"/>
    </row>
    <row r="24" spans="2:15" x14ac:dyDescent="0.25">
      <c r="B24" s="10"/>
      <c r="N24" s="12"/>
      <c r="O24" s="9"/>
    </row>
    <row r="25" spans="2:15" ht="45" customHeight="1" x14ac:dyDescent="0.25">
      <c r="B25" s="13"/>
      <c r="C25" s="14"/>
      <c r="D25" s="14"/>
      <c r="E25" s="14"/>
      <c r="F25" s="14"/>
      <c r="G25" s="14"/>
      <c r="H25" s="14"/>
      <c r="I25" s="14"/>
      <c r="J25" s="15"/>
      <c r="K25" s="14"/>
      <c r="L25" s="70" t="s">
        <v>15</v>
      </c>
      <c r="M25" s="80"/>
      <c r="N25" s="70" t="s">
        <v>16</v>
      </c>
      <c r="O25" s="71"/>
    </row>
    <row r="26" spans="2:15" x14ac:dyDescent="0.25">
      <c r="B26" s="16">
        <v>362755</v>
      </c>
      <c r="C26" s="17" t="s">
        <v>2</v>
      </c>
      <c r="D26" s="17"/>
      <c r="E26" s="17"/>
      <c r="F26" s="17"/>
      <c r="G26" s="17"/>
      <c r="H26" s="17"/>
      <c r="I26" s="17"/>
      <c r="J26" s="18">
        <f>IF(J27+J28=1,0,1)</f>
        <v>1</v>
      </c>
      <c r="K26" s="17" t="s">
        <v>3</v>
      </c>
      <c r="L26" s="19">
        <v>0.3</v>
      </c>
      <c r="M26" s="20" t="s">
        <v>0</v>
      </c>
      <c r="N26" s="19">
        <f t="shared" ref="N26:N35" si="0">J26*L26</f>
        <v>0.3</v>
      </c>
      <c r="O26" s="21" t="s">
        <v>0</v>
      </c>
    </row>
    <row r="27" spans="2:15" x14ac:dyDescent="0.25">
      <c r="B27" s="16">
        <v>363307</v>
      </c>
      <c r="C27" s="17" t="s">
        <v>98</v>
      </c>
      <c r="D27" s="17"/>
      <c r="E27" s="17"/>
      <c r="F27" s="17"/>
      <c r="G27" s="17"/>
      <c r="H27" s="17"/>
      <c r="I27" s="17"/>
      <c r="J27" s="52"/>
      <c r="K27" s="17" t="s">
        <v>3</v>
      </c>
      <c r="L27" s="19">
        <v>1.8</v>
      </c>
      <c r="M27" s="20" t="s">
        <v>0</v>
      </c>
      <c r="N27" s="19">
        <f t="shared" ref="N27" si="1">J27*L27</f>
        <v>0</v>
      </c>
      <c r="O27" s="21" t="s">
        <v>0</v>
      </c>
    </row>
    <row r="28" spans="2:15" ht="32.25" customHeight="1" x14ac:dyDescent="0.25">
      <c r="B28" s="16">
        <v>364065</v>
      </c>
      <c r="C28" s="67" t="s">
        <v>4</v>
      </c>
      <c r="D28" s="67"/>
      <c r="E28" s="67"/>
      <c r="F28" s="67"/>
      <c r="G28" s="67"/>
      <c r="H28" s="67"/>
      <c r="I28" s="17"/>
      <c r="J28" s="52"/>
      <c r="K28" s="17" t="s">
        <v>3</v>
      </c>
      <c r="L28" s="19">
        <v>1.8</v>
      </c>
      <c r="M28" s="20" t="s">
        <v>0</v>
      </c>
      <c r="N28" s="19">
        <f t="shared" si="0"/>
        <v>0</v>
      </c>
      <c r="O28" s="21" t="s">
        <v>0</v>
      </c>
    </row>
    <row r="29" spans="2:15" x14ac:dyDescent="0.25">
      <c r="B29" s="16">
        <v>362223</v>
      </c>
      <c r="C29" s="17" t="s">
        <v>5</v>
      </c>
      <c r="D29" s="17"/>
      <c r="E29" s="17"/>
      <c r="F29" s="17"/>
      <c r="G29" s="17"/>
      <c r="H29" s="17"/>
      <c r="I29" s="17"/>
      <c r="J29" s="35"/>
      <c r="K29" s="17" t="s">
        <v>3</v>
      </c>
      <c r="L29" s="19">
        <v>1.5</v>
      </c>
      <c r="M29" s="20" t="s">
        <v>0</v>
      </c>
      <c r="N29" s="19">
        <f t="shared" si="0"/>
        <v>0</v>
      </c>
      <c r="O29" s="21" t="s">
        <v>0</v>
      </c>
    </row>
    <row r="30" spans="2:15" x14ac:dyDescent="0.25">
      <c r="B30" s="16">
        <v>362775</v>
      </c>
      <c r="C30" s="17" t="s">
        <v>6</v>
      </c>
      <c r="D30" s="17"/>
      <c r="E30" s="17"/>
      <c r="F30" s="17"/>
      <c r="G30" s="17"/>
      <c r="H30" s="17"/>
      <c r="I30" s="17"/>
      <c r="J30" s="35"/>
      <c r="K30" s="17" t="s">
        <v>3</v>
      </c>
      <c r="L30" s="19">
        <v>1.5</v>
      </c>
      <c r="M30" s="20" t="s">
        <v>0</v>
      </c>
      <c r="N30" s="19">
        <f t="shared" si="0"/>
        <v>0</v>
      </c>
      <c r="O30" s="21" t="s">
        <v>0</v>
      </c>
    </row>
    <row r="31" spans="2:15" ht="77.25" customHeight="1" x14ac:dyDescent="0.25">
      <c r="B31" s="16"/>
      <c r="C31" s="67" t="s">
        <v>67</v>
      </c>
      <c r="D31" s="67"/>
      <c r="E31" s="67"/>
      <c r="F31" s="67"/>
      <c r="G31" s="67"/>
      <c r="H31" s="67"/>
      <c r="I31" s="67"/>
      <c r="J31" s="52">
        <f>IF(J27+J28+J29+J30&gt;1.9,0.5,0)</f>
        <v>0</v>
      </c>
      <c r="K31" s="17" t="s">
        <v>59</v>
      </c>
      <c r="L31" s="19">
        <v>1.5</v>
      </c>
      <c r="M31" s="20" t="s">
        <v>0</v>
      </c>
      <c r="N31" s="19">
        <f t="shared" si="0"/>
        <v>0</v>
      </c>
      <c r="O31" s="21" t="s">
        <v>0</v>
      </c>
    </row>
    <row r="32" spans="2:15" x14ac:dyDescent="0.25">
      <c r="B32" s="16">
        <v>362819</v>
      </c>
      <c r="C32" s="17" t="s">
        <v>7</v>
      </c>
      <c r="D32" s="17"/>
      <c r="E32" s="17"/>
      <c r="F32" s="17"/>
      <c r="G32" s="17"/>
      <c r="H32" s="17"/>
      <c r="I32" s="17"/>
      <c r="J32" s="35"/>
      <c r="K32" s="17" t="s">
        <v>3</v>
      </c>
      <c r="L32" s="19">
        <v>0.75</v>
      </c>
      <c r="M32" s="20" t="s">
        <v>0</v>
      </c>
      <c r="N32" s="19">
        <f t="shared" si="0"/>
        <v>0</v>
      </c>
      <c r="O32" s="21" t="s">
        <v>0</v>
      </c>
    </row>
    <row r="33" spans="2:16" x14ac:dyDescent="0.25">
      <c r="B33" s="16">
        <v>362774</v>
      </c>
      <c r="C33" s="17" t="s">
        <v>8</v>
      </c>
      <c r="D33" s="17"/>
      <c r="E33" s="17"/>
      <c r="F33" s="17"/>
      <c r="G33" s="17"/>
      <c r="H33" s="17"/>
      <c r="I33" s="17"/>
      <c r="J33" s="35"/>
      <c r="K33" s="17" t="s">
        <v>3</v>
      </c>
      <c r="L33" s="19">
        <v>0.26</v>
      </c>
      <c r="M33" s="20" t="s">
        <v>0</v>
      </c>
      <c r="N33" s="19">
        <f t="shared" si="0"/>
        <v>0</v>
      </c>
      <c r="O33" s="21" t="s">
        <v>0</v>
      </c>
    </row>
    <row r="34" spans="2:16" x14ac:dyDescent="0.25">
      <c r="B34" s="16">
        <v>362225</v>
      </c>
      <c r="C34" s="17" t="s">
        <v>9</v>
      </c>
      <c r="D34" s="17"/>
      <c r="E34" s="17"/>
      <c r="F34" s="17"/>
      <c r="G34" s="17"/>
      <c r="H34" s="17"/>
      <c r="I34" s="17"/>
      <c r="J34" s="35"/>
      <c r="K34" s="17" t="s">
        <v>3</v>
      </c>
      <c r="L34" s="19">
        <v>0.95</v>
      </c>
      <c r="M34" s="20" t="s">
        <v>0</v>
      </c>
      <c r="N34" s="19">
        <f t="shared" si="0"/>
        <v>0</v>
      </c>
      <c r="O34" s="21" t="s">
        <v>0</v>
      </c>
    </row>
    <row r="35" spans="2:16" x14ac:dyDescent="0.25">
      <c r="B35" s="16">
        <v>362226</v>
      </c>
      <c r="C35" s="17" t="s">
        <v>10</v>
      </c>
      <c r="D35" s="17"/>
      <c r="E35" s="17"/>
      <c r="F35" s="17"/>
      <c r="G35" s="17"/>
      <c r="H35" s="17"/>
      <c r="I35" s="17"/>
      <c r="J35" s="35"/>
      <c r="K35" s="17" t="s">
        <v>3</v>
      </c>
      <c r="L35" s="19">
        <v>0.45</v>
      </c>
      <c r="M35" s="20" t="s">
        <v>0</v>
      </c>
      <c r="N35" s="19">
        <f t="shared" si="0"/>
        <v>0</v>
      </c>
      <c r="O35" s="21" t="s">
        <v>0</v>
      </c>
    </row>
    <row r="36" spans="2:16" x14ac:dyDescent="0.25">
      <c r="B36" s="16">
        <v>362224</v>
      </c>
      <c r="C36" s="17" t="s">
        <v>11</v>
      </c>
      <c r="D36" s="17"/>
      <c r="E36" s="17"/>
      <c r="F36" s="17"/>
      <c r="G36" s="17"/>
      <c r="H36" s="17"/>
      <c r="I36" s="17"/>
      <c r="J36" s="52"/>
      <c r="K36" s="17" t="s">
        <v>3</v>
      </c>
      <c r="L36" s="19">
        <v>0.8</v>
      </c>
      <c r="M36" s="20" t="s">
        <v>0</v>
      </c>
      <c r="N36" s="19">
        <f t="shared" ref="N36:N39" si="2">J36*L36</f>
        <v>0</v>
      </c>
      <c r="O36" s="21" t="s">
        <v>0</v>
      </c>
    </row>
    <row r="37" spans="2:16" x14ac:dyDescent="0.25">
      <c r="B37" s="16">
        <v>362230</v>
      </c>
      <c r="C37" s="17" t="s">
        <v>12</v>
      </c>
      <c r="D37" s="17"/>
      <c r="E37" s="17"/>
      <c r="F37" s="17"/>
      <c r="G37" s="17"/>
      <c r="H37" s="17"/>
      <c r="I37" s="17"/>
      <c r="J37" s="18">
        <f>J38</f>
        <v>0</v>
      </c>
      <c r="K37" s="17" t="s">
        <v>3</v>
      </c>
      <c r="L37" s="19">
        <v>0.5</v>
      </c>
      <c r="M37" s="20" t="s">
        <v>0</v>
      </c>
      <c r="N37" s="19">
        <f t="shared" si="2"/>
        <v>0</v>
      </c>
      <c r="O37" s="21" t="s">
        <v>0</v>
      </c>
    </row>
    <row r="38" spans="2:16" ht="31.5" customHeight="1" x14ac:dyDescent="0.25">
      <c r="B38" s="64" t="s">
        <v>99</v>
      </c>
      <c r="C38" s="67" t="s">
        <v>100</v>
      </c>
      <c r="D38" s="67"/>
      <c r="E38" s="67"/>
      <c r="F38" s="67"/>
      <c r="G38" s="67"/>
      <c r="H38" s="67"/>
      <c r="I38" s="67"/>
      <c r="J38" s="52"/>
      <c r="K38" s="17" t="s">
        <v>3</v>
      </c>
      <c r="L38" s="19">
        <v>0.8</v>
      </c>
      <c r="M38" s="20" t="s">
        <v>0</v>
      </c>
      <c r="N38" s="19">
        <f t="shared" si="2"/>
        <v>0</v>
      </c>
      <c r="O38" s="21" t="s">
        <v>0</v>
      </c>
    </row>
    <row r="39" spans="2:16" x14ac:dyDescent="0.25">
      <c r="B39" s="16"/>
      <c r="C39" s="66" t="s">
        <v>87</v>
      </c>
      <c r="D39" s="67"/>
      <c r="E39" s="67"/>
      <c r="F39" s="67"/>
      <c r="G39" s="67"/>
      <c r="H39" s="67"/>
      <c r="I39" s="68"/>
      <c r="J39" s="18">
        <v>1</v>
      </c>
      <c r="K39" s="17" t="s">
        <v>3</v>
      </c>
      <c r="L39" s="19">
        <v>0.5</v>
      </c>
      <c r="M39" s="20" t="s">
        <v>0</v>
      </c>
      <c r="N39" s="19">
        <f t="shared" si="2"/>
        <v>0.5</v>
      </c>
      <c r="O39" s="21" t="s">
        <v>0</v>
      </c>
    </row>
    <row r="40" spans="2:16" ht="18.75" x14ac:dyDescent="0.25">
      <c r="B40" s="4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43" t="s">
        <v>14</v>
      </c>
      <c r="O40" s="44">
        <f>SUM(N26:N39)</f>
        <v>0.8</v>
      </c>
    </row>
    <row r="41" spans="2:16" ht="18.75" x14ac:dyDescent="0.3">
      <c r="B41" s="10"/>
      <c r="N41" s="12"/>
      <c r="O41" s="22"/>
    </row>
    <row r="42" spans="2:16" x14ac:dyDescent="0.25">
      <c r="B42" s="72" t="str">
        <f>IF(O40&lt;=F22,"Mivel a SZUMMA egynértékű hossz kisebb mint a legfeljebb MEGENGEDETT egyenértékű hossz, így a méretezett füstelvezetés MEGFELEL!",IF(O40&lt;=F22*1.15,"Ha az Unical szervizes beállítja EASYr-rel a kazánon belüli 21-es Tpe paramétert 2 vagy nagyobb értékre, és 24-es illetve 35-ös kazánon belül még az 5-ös HP paramétert 80% teljesítményre vagy kisebbre, akkor a méretezett füstelvezetés MEGFELEL!","NEM felel meg!"))</f>
        <v>Mivel a SZUMMA egynértékű hossz kisebb mint a legfeljebb MEGENGEDETT egyenértékű hossz, így a méretezett füstelvezetés MEGFELEL!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9"/>
      <c r="P42" s="1"/>
    </row>
    <row r="43" spans="2:16" x14ac:dyDescent="0.25">
      <c r="B43" s="72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9"/>
      <c r="P43" s="1"/>
    </row>
    <row r="44" spans="2:16" ht="15.75" thickBot="1" x14ac:dyDescent="0.3">
      <c r="B44" s="23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5"/>
      <c r="O44" s="26"/>
      <c r="P44" s="1"/>
    </row>
    <row r="45" spans="2:16" x14ac:dyDescent="0.25">
      <c r="B45" s="4" t="s">
        <v>76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27"/>
      <c r="O45" s="4"/>
      <c r="P45" s="1"/>
    </row>
    <row r="46" spans="2:16" x14ac:dyDescent="0.25">
      <c r="N46" s="1"/>
      <c r="P46" s="1"/>
    </row>
    <row r="47" spans="2:16" x14ac:dyDescent="0.25">
      <c r="N47" s="1"/>
      <c r="P47" s="1"/>
    </row>
    <row r="48" spans="2:16" ht="15.75" thickBot="1" x14ac:dyDescent="0.3">
      <c r="B48" s="4" t="s">
        <v>63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"/>
    </row>
    <row r="49" spans="2:16" x14ac:dyDescent="0.25">
      <c r="B49" s="5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7"/>
      <c r="P49" s="1"/>
    </row>
    <row r="50" spans="2:16" ht="18.75" x14ac:dyDescent="0.3">
      <c r="B50" s="8" t="s">
        <v>19</v>
      </c>
      <c r="O50" s="9"/>
      <c r="P50" s="1"/>
    </row>
    <row r="51" spans="2:16" x14ac:dyDescent="0.25">
      <c r="B51" s="10"/>
      <c r="O51" s="9"/>
      <c r="P51" s="1"/>
    </row>
    <row r="52" spans="2:16" x14ac:dyDescent="0.25">
      <c r="B52" s="10" t="s">
        <v>79</v>
      </c>
      <c r="E52" s="40" t="s">
        <v>17</v>
      </c>
      <c r="O52" s="9"/>
      <c r="P52" s="1"/>
    </row>
    <row r="53" spans="2:16" x14ac:dyDescent="0.25">
      <c r="B53" s="10"/>
      <c r="O53" s="9"/>
      <c r="P53" s="1"/>
    </row>
    <row r="54" spans="2:16" ht="18.75" x14ac:dyDescent="0.4">
      <c r="B54" s="10" t="s">
        <v>18</v>
      </c>
      <c r="E54" s="11" t="s">
        <v>62</v>
      </c>
      <c r="F54" s="40" t="s">
        <v>17</v>
      </c>
      <c r="O54" s="9"/>
      <c r="P54" s="1"/>
    </row>
    <row r="55" spans="2:16" x14ac:dyDescent="0.25">
      <c r="B55" s="10"/>
      <c r="O55" s="9"/>
      <c r="P55" s="1"/>
    </row>
    <row r="56" spans="2:16" x14ac:dyDescent="0.25">
      <c r="B56" s="10" t="s">
        <v>77</v>
      </c>
      <c r="E56" s="40" t="s">
        <v>17</v>
      </c>
      <c r="O56" s="9"/>
      <c r="P56" s="1"/>
    </row>
    <row r="57" spans="2:16" x14ac:dyDescent="0.25">
      <c r="B57" s="10"/>
      <c r="F57" s="12" t="s">
        <v>78</v>
      </c>
      <c r="G57" s="40" t="s">
        <v>17</v>
      </c>
      <c r="O57" s="9"/>
      <c r="P57" s="1"/>
    </row>
    <row r="58" spans="2:16" x14ac:dyDescent="0.25">
      <c r="B58" s="10"/>
      <c r="O58" s="9"/>
      <c r="P58" s="1"/>
    </row>
    <row r="59" spans="2:16" x14ac:dyDescent="0.25">
      <c r="B59" s="10" t="s">
        <v>13</v>
      </c>
      <c r="E59" s="41" t="s">
        <v>17</v>
      </c>
      <c r="O59" s="9"/>
      <c r="P59" s="1"/>
    </row>
    <row r="60" spans="2:16" x14ac:dyDescent="0.25">
      <c r="B60" s="10"/>
      <c r="O60" s="9"/>
      <c r="P60" s="1"/>
    </row>
    <row r="61" spans="2:16" ht="18.75" x14ac:dyDescent="0.3">
      <c r="B61" s="51" t="s">
        <v>1</v>
      </c>
      <c r="O61" s="9"/>
      <c r="P61" s="1"/>
    </row>
    <row r="62" spans="2:16" ht="18.75" x14ac:dyDescent="0.3">
      <c r="B62" s="10" t="s">
        <v>20</v>
      </c>
      <c r="F62" s="3">
        <v>7</v>
      </c>
      <c r="G62" t="s">
        <v>54</v>
      </c>
      <c r="H62" s="73" t="s">
        <v>70</v>
      </c>
      <c r="I62" s="73"/>
      <c r="J62" s="73"/>
      <c r="K62" s="73"/>
      <c r="L62" s="73"/>
      <c r="M62" s="73"/>
      <c r="N62" s="73"/>
      <c r="O62" s="87"/>
    </row>
    <row r="63" spans="2:16" ht="18.75" x14ac:dyDescent="0.3">
      <c r="B63" s="10"/>
      <c r="F63" s="3"/>
      <c r="H63" s="73"/>
      <c r="I63" s="73"/>
      <c r="J63" s="73"/>
      <c r="K63" s="73"/>
      <c r="L63" s="73"/>
      <c r="M63" s="73"/>
      <c r="N63" s="73"/>
      <c r="O63" s="87"/>
    </row>
    <row r="64" spans="2:16" x14ac:dyDescent="0.25">
      <c r="B64" s="10"/>
      <c r="N64" s="12"/>
      <c r="O64" s="9"/>
    </row>
    <row r="65" spans="2:15" ht="43.5" customHeight="1" x14ac:dyDescent="0.25">
      <c r="B65" s="13"/>
      <c r="C65" s="14"/>
      <c r="D65" s="14"/>
      <c r="E65" s="14"/>
      <c r="F65" s="14"/>
      <c r="G65" s="14"/>
      <c r="H65" s="14"/>
      <c r="I65" s="14"/>
      <c r="J65" s="15"/>
      <c r="K65" s="14"/>
      <c r="L65" s="70" t="s">
        <v>15</v>
      </c>
      <c r="M65" s="80"/>
      <c r="N65" s="70" t="s">
        <v>16</v>
      </c>
      <c r="O65" s="71"/>
    </row>
    <row r="66" spans="2:15" x14ac:dyDescent="0.25">
      <c r="B66" s="16">
        <v>362755</v>
      </c>
      <c r="C66" s="17" t="s">
        <v>2</v>
      </c>
      <c r="D66" s="17"/>
      <c r="E66" s="17"/>
      <c r="F66" s="17"/>
      <c r="G66" s="17"/>
      <c r="H66" s="17"/>
      <c r="I66" s="17"/>
      <c r="J66" s="18">
        <f>IF(J67+J68=1,0,1)</f>
        <v>1</v>
      </c>
      <c r="K66" s="17" t="s">
        <v>3</v>
      </c>
      <c r="L66" s="19">
        <v>0.3</v>
      </c>
      <c r="M66" s="20" t="s">
        <v>0</v>
      </c>
      <c r="N66" s="19">
        <f t="shared" ref="N66:N79" si="3">J66*L66</f>
        <v>0.3</v>
      </c>
      <c r="O66" s="21" t="s">
        <v>0</v>
      </c>
    </row>
    <row r="67" spans="2:15" x14ac:dyDescent="0.25">
      <c r="B67" s="16">
        <v>363307</v>
      </c>
      <c r="C67" s="17" t="s">
        <v>98</v>
      </c>
      <c r="D67" s="17"/>
      <c r="E67" s="17"/>
      <c r="F67" s="17"/>
      <c r="G67" s="17"/>
      <c r="H67" s="17"/>
      <c r="I67" s="17"/>
      <c r="J67" s="52"/>
      <c r="K67" s="17" t="s">
        <v>3</v>
      </c>
      <c r="L67" s="19">
        <v>1.8</v>
      </c>
      <c r="M67" s="20" t="s">
        <v>0</v>
      </c>
      <c r="N67" s="19">
        <f t="shared" si="3"/>
        <v>0</v>
      </c>
      <c r="O67" s="21" t="s">
        <v>0</v>
      </c>
    </row>
    <row r="68" spans="2:15" ht="31.5" customHeight="1" x14ac:dyDescent="0.25">
      <c r="B68" s="16">
        <v>364065</v>
      </c>
      <c r="C68" s="67" t="s">
        <v>4</v>
      </c>
      <c r="D68" s="67"/>
      <c r="E68" s="67"/>
      <c r="F68" s="67"/>
      <c r="G68" s="67"/>
      <c r="H68" s="67"/>
      <c r="I68" s="17"/>
      <c r="J68" s="52"/>
      <c r="K68" s="17" t="s">
        <v>3</v>
      </c>
      <c r="L68" s="19">
        <v>1.8</v>
      </c>
      <c r="M68" s="20" t="s">
        <v>0</v>
      </c>
      <c r="N68" s="19">
        <f t="shared" si="3"/>
        <v>0</v>
      </c>
      <c r="O68" s="21" t="s">
        <v>0</v>
      </c>
    </row>
    <row r="69" spans="2:15" x14ac:dyDescent="0.25">
      <c r="B69" s="16">
        <v>362223</v>
      </c>
      <c r="C69" s="17" t="s">
        <v>5</v>
      </c>
      <c r="D69" s="17"/>
      <c r="E69" s="17"/>
      <c r="F69" s="17"/>
      <c r="G69" s="17"/>
      <c r="H69" s="17"/>
      <c r="I69" s="17"/>
      <c r="J69" s="35"/>
      <c r="K69" s="17" t="s">
        <v>3</v>
      </c>
      <c r="L69" s="19">
        <v>1.5</v>
      </c>
      <c r="M69" s="20" t="s">
        <v>0</v>
      </c>
      <c r="N69" s="19">
        <f t="shared" si="3"/>
        <v>0</v>
      </c>
      <c r="O69" s="21" t="s">
        <v>0</v>
      </c>
    </row>
    <row r="70" spans="2:15" x14ac:dyDescent="0.25">
      <c r="B70" s="16">
        <v>362775</v>
      </c>
      <c r="C70" s="17" t="s">
        <v>6</v>
      </c>
      <c r="D70" s="17"/>
      <c r="E70" s="17"/>
      <c r="F70" s="17"/>
      <c r="G70" s="17"/>
      <c r="H70" s="17"/>
      <c r="I70" s="17"/>
      <c r="J70" s="35"/>
      <c r="K70" s="17" t="s">
        <v>3</v>
      </c>
      <c r="L70" s="19">
        <v>1.5</v>
      </c>
      <c r="M70" s="20" t="s">
        <v>0</v>
      </c>
      <c r="N70" s="19">
        <f t="shared" si="3"/>
        <v>0</v>
      </c>
      <c r="O70" s="21" t="s">
        <v>0</v>
      </c>
    </row>
    <row r="71" spans="2:15" ht="76.5" customHeight="1" x14ac:dyDescent="0.25">
      <c r="B71" s="16"/>
      <c r="C71" s="67" t="s">
        <v>67</v>
      </c>
      <c r="D71" s="67"/>
      <c r="E71" s="67"/>
      <c r="F71" s="67"/>
      <c r="G71" s="67"/>
      <c r="H71" s="67"/>
      <c r="I71" s="67"/>
      <c r="J71" s="52">
        <f>IF(J67+J68+J69+J70&gt;1.9,0.5,0)</f>
        <v>0</v>
      </c>
      <c r="K71" s="17" t="s">
        <v>59</v>
      </c>
      <c r="L71" s="19">
        <v>1.5</v>
      </c>
      <c r="M71" s="20" t="s">
        <v>0</v>
      </c>
      <c r="N71" s="19">
        <f t="shared" si="3"/>
        <v>0</v>
      </c>
      <c r="O71" s="21" t="s">
        <v>0</v>
      </c>
    </row>
    <row r="72" spans="2:15" x14ac:dyDescent="0.25">
      <c r="B72" s="16">
        <v>362819</v>
      </c>
      <c r="C72" s="17" t="s">
        <v>7</v>
      </c>
      <c r="D72" s="17"/>
      <c r="E72" s="17"/>
      <c r="F72" s="17"/>
      <c r="G72" s="17"/>
      <c r="H72" s="17"/>
      <c r="I72" s="17"/>
      <c r="J72" s="35"/>
      <c r="K72" s="17" t="s">
        <v>3</v>
      </c>
      <c r="L72" s="19">
        <v>0.75</v>
      </c>
      <c r="M72" s="20" t="s">
        <v>0</v>
      </c>
      <c r="N72" s="19">
        <f t="shared" si="3"/>
        <v>0</v>
      </c>
      <c r="O72" s="21" t="s">
        <v>0</v>
      </c>
    </row>
    <row r="73" spans="2:15" x14ac:dyDescent="0.25">
      <c r="B73" s="16">
        <v>362774</v>
      </c>
      <c r="C73" s="17" t="s">
        <v>8</v>
      </c>
      <c r="D73" s="17"/>
      <c r="E73" s="17"/>
      <c r="F73" s="17"/>
      <c r="G73" s="17"/>
      <c r="H73" s="17"/>
      <c r="I73" s="17"/>
      <c r="J73" s="35"/>
      <c r="K73" s="17" t="s">
        <v>3</v>
      </c>
      <c r="L73" s="19">
        <v>0.26</v>
      </c>
      <c r="M73" s="20" t="s">
        <v>0</v>
      </c>
      <c r="N73" s="19">
        <f t="shared" si="3"/>
        <v>0</v>
      </c>
      <c r="O73" s="21" t="s">
        <v>0</v>
      </c>
    </row>
    <row r="74" spans="2:15" x14ac:dyDescent="0.25">
      <c r="B74" s="16">
        <v>362225</v>
      </c>
      <c r="C74" s="17" t="s">
        <v>9</v>
      </c>
      <c r="D74" s="17"/>
      <c r="E74" s="17"/>
      <c r="F74" s="17"/>
      <c r="G74" s="17"/>
      <c r="H74" s="17"/>
      <c r="I74" s="17"/>
      <c r="J74" s="35"/>
      <c r="K74" s="17" t="s">
        <v>3</v>
      </c>
      <c r="L74" s="19">
        <v>0.95</v>
      </c>
      <c r="M74" s="20" t="s">
        <v>0</v>
      </c>
      <c r="N74" s="19">
        <f t="shared" si="3"/>
        <v>0</v>
      </c>
      <c r="O74" s="21" t="s">
        <v>0</v>
      </c>
    </row>
    <row r="75" spans="2:15" x14ac:dyDescent="0.25">
      <c r="B75" s="16">
        <v>362226</v>
      </c>
      <c r="C75" s="17" t="s">
        <v>10</v>
      </c>
      <c r="D75" s="17"/>
      <c r="E75" s="17"/>
      <c r="F75" s="17"/>
      <c r="G75" s="17"/>
      <c r="H75" s="17"/>
      <c r="I75" s="17"/>
      <c r="J75" s="35"/>
      <c r="K75" s="17" t="s">
        <v>3</v>
      </c>
      <c r="L75" s="19">
        <v>0.45</v>
      </c>
      <c r="M75" s="20" t="s">
        <v>0</v>
      </c>
      <c r="N75" s="19">
        <f t="shared" si="3"/>
        <v>0</v>
      </c>
      <c r="O75" s="21" t="s">
        <v>0</v>
      </c>
    </row>
    <row r="76" spans="2:15" x14ac:dyDescent="0.25">
      <c r="B76" s="16">
        <v>362224</v>
      </c>
      <c r="C76" s="17" t="s">
        <v>11</v>
      </c>
      <c r="D76" s="17"/>
      <c r="E76" s="17"/>
      <c r="F76" s="17"/>
      <c r="G76" s="17"/>
      <c r="H76" s="17"/>
      <c r="I76" s="17"/>
      <c r="J76" s="52"/>
      <c r="K76" s="17" t="s">
        <v>3</v>
      </c>
      <c r="L76" s="19">
        <v>0.8</v>
      </c>
      <c r="M76" s="20" t="s">
        <v>0</v>
      </c>
      <c r="N76" s="19">
        <f t="shared" si="3"/>
        <v>0</v>
      </c>
      <c r="O76" s="21" t="s">
        <v>0</v>
      </c>
    </row>
    <row r="77" spans="2:15" x14ac:dyDescent="0.25">
      <c r="B77" s="16">
        <v>362230</v>
      </c>
      <c r="C77" s="17" t="s">
        <v>12</v>
      </c>
      <c r="D77" s="17"/>
      <c r="E77" s="17"/>
      <c r="F77" s="17"/>
      <c r="G77" s="17"/>
      <c r="H77" s="17"/>
      <c r="I77" s="17"/>
      <c r="J77" s="18">
        <f>J78</f>
        <v>0</v>
      </c>
      <c r="K77" s="17" t="s">
        <v>3</v>
      </c>
      <c r="L77" s="19">
        <v>0.5</v>
      </c>
      <c r="M77" s="20" t="s">
        <v>0</v>
      </c>
      <c r="N77" s="19">
        <f t="shared" si="3"/>
        <v>0</v>
      </c>
      <c r="O77" s="21" t="s">
        <v>0</v>
      </c>
    </row>
    <row r="78" spans="2:15" ht="32.25" customHeight="1" x14ac:dyDescent="0.25">
      <c r="B78" s="64" t="s">
        <v>99</v>
      </c>
      <c r="C78" s="67" t="s">
        <v>100</v>
      </c>
      <c r="D78" s="67"/>
      <c r="E78" s="67"/>
      <c r="F78" s="67"/>
      <c r="G78" s="67"/>
      <c r="H78" s="67"/>
      <c r="I78" s="67"/>
      <c r="J78" s="52"/>
      <c r="K78" s="17" t="s">
        <v>3</v>
      </c>
      <c r="L78" s="19">
        <v>0.8</v>
      </c>
      <c r="M78" s="20" t="s">
        <v>0</v>
      </c>
      <c r="N78" s="19">
        <f t="shared" si="3"/>
        <v>0</v>
      </c>
      <c r="O78" s="21" t="s">
        <v>0</v>
      </c>
    </row>
    <row r="79" spans="2:15" x14ac:dyDescent="0.25">
      <c r="B79" s="16"/>
      <c r="C79" s="66" t="s">
        <v>87</v>
      </c>
      <c r="D79" s="67"/>
      <c r="E79" s="67"/>
      <c r="F79" s="67"/>
      <c r="G79" s="67"/>
      <c r="H79" s="67"/>
      <c r="I79" s="68"/>
      <c r="J79" s="18">
        <v>1</v>
      </c>
      <c r="K79" s="17" t="s">
        <v>3</v>
      </c>
      <c r="L79" s="19">
        <v>0.5</v>
      </c>
      <c r="M79" s="20" t="s">
        <v>0</v>
      </c>
      <c r="N79" s="19">
        <f t="shared" si="3"/>
        <v>0.5</v>
      </c>
      <c r="O79" s="21" t="s">
        <v>0</v>
      </c>
    </row>
    <row r="80" spans="2:15" ht="18.75" x14ac:dyDescent="0.25">
      <c r="B80" s="4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43" t="s">
        <v>14</v>
      </c>
      <c r="O80" s="44">
        <f>SUM(N66:N79)</f>
        <v>0.8</v>
      </c>
    </row>
    <row r="81" spans="2:15" ht="18.75" x14ac:dyDescent="0.3">
      <c r="B81" s="10"/>
      <c r="N81" s="12"/>
      <c r="O81" s="22"/>
    </row>
    <row r="82" spans="2:15" x14ac:dyDescent="0.25">
      <c r="B82" s="72" t="str">
        <f>IF(O80&lt;=F62,"Mivel a SZUMMA egynértékű hossz kisebb mint a legfeljebb MEGENGEDETT egyenértékű hossz, így a méretezett füstelvezetés MEGFELEL!",IF(O80&lt;=F62*1.15,"Ha az Unical szervizes beállítja EASYr-rel a kazánon belüli 21-es Tpe paramétert 2 vagy nagyobb értékre, és 24-es illetve 35-ös kazánon belül még az 5-ös HP paramétert 80% teljesítményre vagy kisebbre, akkor a méretezett füstelvezetés MEGFELEL!","NEM felel meg!"))</f>
        <v>Mivel a SZUMMA egynértékű hossz kisebb mint a legfeljebb MEGENGEDETT egyenértékű hossz, így a méretezett füstelvezetés MEGFELEL!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9"/>
    </row>
    <row r="83" spans="2:15" x14ac:dyDescent="0.25">
      <c r="B83" s="72"/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9"/>
    </row>
    <row r="84" spans="2:15" ht="15.75" thickBot="1" x14ac:dyDescent="0.3">
      <c r="B84" s="23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5"/>
      <c r="O84" s="26"/>
    </row>
    <row r="85" spans="2:15" x14ac:dyDescent="0.25">
      <c r="B85" s="4" t="s">
        <v>76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27"/>
      <c r="O85" s="4"/>
    </row>
    <row r="88" spans="2:15" ht="15.75" thickBot="1" x14ac:dyDescent="0.3">
      <c r="B88" s="4" t="s">
        <v>63</v>
      </c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</row>
    <row r="89" spans="2:15" x14ac:dyDescent="0.25">
      <c r="B89" s="5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7"/>
    </row>
    <row r="90" spans="2:15" ht="18.75" x14ac:dyDescent="0.3">
      <c r="B90" s="8" t="s">
        <v>19</v>
      </c>
      <c r="O90" s="9"/>
    </row>
    <row r="91" spans="2:15" x14ac:dyDescent="0.25">
      <c r="B91" s="10"/>
      <c r="O91" s="9"/>
    </row>
    <row r="92" spans="2:15" x14ac:dyDescent="0.25">
      <c r="B92" s="10" t="s">
        <v>79</v>
      </c>
      <c r="E92" s="40" t="s">
        <v>17</v>
      </c>
      <c r="O92" s="9"/>
    </row>
    <row r="93" spans="2:15" x14ac:dyDescent="0.25">
      <c r="B93" s="10"/>
      <c r="O93" s="9"/>
    </row>
    <row r="94" spans="2:15" ht="18.75" x14ac:dyDescent="0.4">
      <c r="B94" s="10" t="s">
        <v>18</v>
      </c>
      <c r="E94" s="11" t="s">
        <v>62</v>
      </c>
      <c r="F94" s="40" t="s">
        <v>17</v>
      </c>
      <c r="O94" s="9"/>
    </row>
    <row r="95" spans="2:15" x14ac:dyDescent="0.25">
      <c r="B95" s="10"/>
      <c r="O95" s="9"/>
    </row>
    <row r="96" spans="2:15" x14ac:dyDescent="0.25">
      <c r="B96" s="10" t="s">
        <v>77</v>
      </c>
      <c r="E96" s="40" t="s">
        <v>17</v>
      </c>
      <c r="O96" s="9"/>
    </row>
    <row r="97" spans="2:15" x14ac:dyDescent="0.25">
      <c r="B97" s="10"/>
      <c r="F97" s="12" t="s">
        <v>78</v>
      </c>
      <c r="G97" s="40" t="s">
        <v>17</v>
      </c>
      <c r="O97" s="9"/>
    </row>
    <row r="98" spans="2:15" x14ac:dyDescent="0.25">
      <c r="B98" s="10"/>
      <c r="O98" s="9"/>
    </row>
    <row r="99" spans="2:15" x14ac:dyDescent="0.25">
      <c r="B99" s="10" t="s">
        <v>13</v>
      </c>
      <c r="E99" s="41" t="s">
        <v>17</v>
      </c>
      <c r="O99" s="9"/>
    </row>
    <row r="100" spans="2:15" x14ac:dyDescent="0.25">
      <c r="B100" s="10"/>
      <c r="O100" s="9"/>
    </row>
    <row r="101" spans="2:15" ht="18.75" x14ac:dyDescent="0.3">
      <c r="B101" s="51" t="s">
        <v>22</v>
      </c>
      <c r="O101" s="9"/>
    </row>
    <row r="102" spans="2:15" ht="18.75" x14ac:dyDescent="0.3">
      <c r="B102" s="10" t="s">
        <v>20</v>
      </c>
      <c r="F102" s="3">
        <v>8</v>
      </c>
      <c r="G102" t="s">
        <v>54</v>
      </c>
      <c r="H102" s="73" t="s">
        <v>70</v>
      </c>
      <c r="I102" s="73"/>
      <c r="J102" s="73"/>
      <c r="K102" s="73"/>
      <c r="L102" s="73"/>
      <c r="M102" s="73"/>
      <c r="N102" s="73"/>
      <c r="O102" s="87"/>
    </row>
    <row r="103" spans="2:15" ht="18.75" x14ac:dyDescent="0.3">
      <c r="B103" s="10"/>
      <c r="F103" s="3"/>
      <c r="H103" s="73"/>
      <c r="I103" s="73"/>
      <c r="J103" s="73"/>
      <c r="K103" s="73"/>
      <c r="L103" s="73"/>
      <c r="M103" s="73"/>
      <c r="N103" s="73"/>
      <c r="O103" s="87"/>
    </row>
    <row r="104" spans="2:15" x14ac:dyDescent="0.25">
      <c r="B104" s="10"/>
      <c r="N104" s="12"/>
      <c r="O104" s="9"/>
    </row>
    <row r="105" spans="2:15" ht="45" customHeight="1" x14ac:dyDescent="0.25">
      <c r="B105" s="13"/>
      <c r="C105" s="14"/>
      <c r="D105" s="14"/>
      <c r="E105" s="14"/>
      <c r="F105" s="14"/>
      <c r="G105" s="14"/>
      <c r="H105" s="14"/>
      <c r="I105" s="14"/>
      <c r="J105" s="15"/>
      <c r="K105" s="14"/>
      <c r="L105" s="70" t="s">
        <v>15</v>
      </c>
      <c r="M105" s="80"/>
      <c r="N105" s="70" t="s">
        <v>16</v>
      </c>
      <c r="O105" s="71"/>
    </row>
    <row r="106" spans="2:15" x14ac:dyDescent="0.25">
      <c r="B106" s="16">
        <v>362755</v>
      </c>
      <c r="C106" s="17" t="s">
        <v>2</v>
      </c>
      <c r="D106" s="17"/>
      <c r="E106" s="17"/>
      <c r="F106" s="17"/>
      <c r="G106" s="17"/>
      <c r="H106" s="17"/>
      <c r="I106" s="17"/>
      <c r="J106" s="18">
        <f>IF(J107+J108=1,0,1)</f>
        <v>1</v>
      </c>
      <c r="K106" s="17" t="s">
        <v>3</v>
      </c>
      <c r="L106" s="19">
        <v>0.3</v>
      </c>
      <c r="M106" s="20" t="s">
        <v>0</v>
      </c>
      <c r="N106" s="19">
        <f t="shared" ref="N106:N108" si="4">J106*L106</f>
        <v>0.3</v>
      </c>
      <c r="O106" s="21" t="s">
        <v>0</v>
      </c>
    </row>
    <row r="107" spans="2:15" x14ac:dyDescent="0.25">
      <c r="B107" s="16">
        <v>363307</v>
      </c>
      <c r="C107" s="17" t="s">
        <v>98</v>
      </c>
      <c r="D107" s="17"/>
      <c r="E107" s="17"/>
      <c r="F107" s="17"/>
      <c r="G107" s="17"/>
      <c r="H107" s="17"/>
      <c r="I107" s="17"/>
      <c r="J107" s="52"/>
      <c r="K107" s="17" t="s">
        <v>3</v>
      </c>
      <c r="L107" s="19">
        <v>1.8</v>
      </c>
      <c r="M107" s="20" t="s">
        <v>0</v>
      </c>
      <c r="N107" s="19">
        <f t="shared" si="4"/>
        <v>0</v>
      </c>
      <c r="O107" s="21" t="s">
        <v>0</v>
      </c>
    </row>
    <row r="108" spans="2:15" ht="30" customHeight="1" x14ac:dyDescent="0.25">
      <c r="B108" s="16">
        <v>364065</v>
      </c>
      <c r="C108" s="67" t="s">
        <v>4</v>
      </c>
      <c r="D108" s="67"/>
      <c r="E108" s="67"/>
      <c r="F108" s="67"/>
      <c r="G108" s="67"/>
      <c r="H108" s="67"/>
      <c r="I108" s="17"/>
      <c r="J108" s="52"/>
      <c r="K108" s="17" t="s">
        <v>3</v>
      </c>
      <c r="L108" s="19">
        <v>1.8</v>
      </c>
      <c r="M108" s="20" t="s">
        <v>0</v>
      </c>
      <c r="N108" s="19">
        <f t="shared" si="4"/>
        <v>0</v>
      </c>
      <c r="O108" s="21" t="s">
        <v>0</v>
      </c>
    </row>
    <row r="109" spans="2:15" x14ac:dyDescent="0.25">
      <c r="B109" s="49" t="s">
        <v>23</v>
      </c>
      <c r="C109" s="67" t="s">
        <v>24</v>
      </c>
      <c r="D109" s="67"/>
      <c r="E109" s="67"/>
      <c r="F109" s="67"/>
      <c r="G109" s="67"/>
      <c r="H109" s="67"/>
      <c r="I109" s="17"/>
      <c r="J109" s="18">
        <v>1</v>
      </c>
      <c r="K109" s="17" t="s">
        <v>3</v>
      </c>
      <c r="L109" s="19">
        <v>0.5</v>
      </c>
      <c r="M109" s="20" t="s">
        <v>0</v>
      </c>
      <c r="N109" s="19">
        <f t="shared" ref="N109:N117" si="5">J109*L109</f>
        <v>0.5</v>
      </c>
      <c r="O109" s="21" t="s">
        <v>0</v>
      </c>
    </row>
    <row r="110" spans="2:15" x14ac:dyDescent="0.25">
      <c r="B110" s="49" t="s">
        <v>26</v>
      </c>
      <c r="C110" s="17" t="s">
        <v>27</v>
      </c>
      <c r="D110" s="17"/>
      <c r="E110" s="17"/>
      <c r="F110" s="17"/>
      <c r="G110" s="17"/>
      <c r="H110" s="17"/>
      <c r="I110" s="17"/>
      <c r="J110" s="35"/>
      <c r="K110" s="17" t="s">
        <v>3</v>
      </c>
      <c r="L110" s="19">
        <v>1</v>
      </c>
      <c r="M110" s="20" t="s">
        <v>0</v>
      </c>
      <c r="N110" s="19">
        <f t="shared" si="5"/>
        <v>0</v>
      </c>
      <c r="O110" s="21" t="s">
        <v>0</v>
      </c>
    </row>
    <row r="111" spans="2:15" x14ac:dyDescent="0.25">
      <c r="B111" s="49" t="s">
        <v>36</v>
      </c>
      <c r="C111" s="17" t="s">
        <v>37</v>
      </c>
      <c r="D111" s="17"/>
      <c r="E111" s="17"/>
      <c r="F111" s="17"/>
      <c r="G111" s="17"/>
      <c r="H111" s="17"/>
      <c r="I111" s="17"/>
      <c r="J111" s="35"/>
      <c r="K111" s="17" t="s">
        <v>3</v>
      </c>
      <c r="L111" s="19">
        <v>1</v>
      </c>
      <c r="M111" s="20" t="s">
        <v>0</v>
      </c>
      <c r="N111" s="19">
        <f t="shared" ref="N111:N112" si="6">J111*L111</f>
        <v>0</v>
      </c>
      <c r="O111" s="21" t="s">
        <v>0</v>
      </c>
    </row>
    <row r="112" spans="2:15" ht="77.25" customHeight="1" x14ac:dyDescent="0.25">
      <c r="B112" s="16"/>
      <c r="C112" s="67" t="s">
        <v>68</v>
      </c>
      <c r="D112" s="67"/>
      <c r="E112" s="67"/>
      <c r="F112" s="67"/>
      <c r="G112" s="67"/>
      <c r="H112" s="67"/>
      <c r="I112" s="67"/>
      <c r="J112" s="52">
        <f>IF(J107+J108+J110+J111&gt;1.9,0.5,0)</f>
        <v>0</v>
      </c>
      <c r="K112" s="17" t="s">
        <v>59</v>
      </c>
      <c r="L112" s="19">
        <v>1</v>
      </c>
      <c r="M112" s="20" t="s">
        <v>0</v>
      </c>
      <c r="N112" s="19">
        <f t="shared" si="6"/>
        <v>0</v>
      </c>
      <c r="O112" s="21" t="s">
        <v>0</v>
      </c>
    </row>
    <row r="113" spans="2:15" x14ac:dyDescent="0.25">
      <c r="B113" s="49" t="s">
        <v>28</v>
      </c>
      <c r="C113" s="67" t="s">
        <v>29</v>
      </c>
      <c r="D113" s="67"/>
      <c r="E113" s="67"/>
      <c r="F113" s="67"/>
      <c r="G113" s="67"/>
      <c r="H113" s="67"/>
      <c r="I113" s="67"/>
      <c r="J113" s="35"/>
      <c r="K113" s="17" t="s">
        <v>3</v>
      </c>
      <c r="L113" s="19">
        <v>0.5</v>
      </c>
      <c r="M113" s="20" t="s">
        <v>0</v>
      </c>
      <c r="N113" s="19">
        <f t="shared" si="5"/>
        <v>0</v>
      </c>
      <c r="O113" s="21" t="s">
        <v>0</v>
      </c>
    </row>
    <row r="114" spans="2:15" x14ac:dyDescent="0.25">
      <c r="B114" s="49" t="s">
        <v>34</v>
      </c>
      <c r="C114" s="17" t="s">
        <v>35</v>
      </c>
      <c r="D114" s="17"/>
      <c r="E114" s="17"/>
      <c r="F114" s="17"/>
      <c r="G114" s="17"/>
      <c r="H114" s="17"/>
      <c r="I114" s="17"/>
      <c r="J114" s="35"/>
      <c r="K114" s="17" t="s">
        <v>3</v>
      </c>
      <c r="L114" s="19">
        <v>0.16</v>
      </c>
      <c r="M114" s="20" t="s">
        <v>0</v>
      </c>
      <c r="N114" s="19">
        <f t="shared" ref="N114" si="7">J114*L114</f>
        <v>0</v>
      </c>
      <c r="O114" s="21" t="s">
        <v>0</v>
      </c>
    </row>
    <row r="115" spans="2:15" x14ac:dyDescent="0.25">
      <c r="B115" s="49" t="s">
        <v>30</v>
      </c>
      <c r="C115" s="17" t="s">
        <v>31</v>
      </c>
      <c r="D115" s="17"/>
      <c r="E115" s="17"/>
      <c r="F115" s="17"/>
      <c r="G115" s="17"/>
      <c r="H115" s="17"/>
      <c r="I115" s="17"/>
      <c r="J115" s="35"/>
      <c r="K115" s="17" t="s">
        <v>3</v>
      </c>
      <c r="L115" s="19">
        <v>0.94</v>
      </c>
      <c r="M115" s="20" t="s">
        <v>0</v>
      </c>
      <c r="N115" s="19">
        <f t="shared" si="5"/>
        <v>0</v>
      </c>
      <c r="O115" s="21" t="s">
        <v>0</v>
      </c>
    </row>
    <row r="116" spans="2:15" x14ac:dyDescent="0.25">
      <c r="B116" s="49" t="s">
        <v>32</v>
      </c>
      <c r="C116" s="17" t="s">
        <v>33</v>
      </c>
      <c r="D116" s="17"/>
      <c r="E116" s="17"/>
      <c r="F116" s="17"/>
      <c r="G116" s="17"/>
      <c r="H116" s="17"/>
      <c r="I116" s="17"/>
      <c r="J116" s="35"/>
      <c r="K116" s="17" t="s">
        <v>3</v>
      </c>
      <c r="L116" s="19">
        <v>0.44</v>
      </c>
      <c r="M116" s="20" t="s">
        <v>0</v>
      </c>
      <c r="N116" s="19">
        <f t="shared" si="5"/>
        <v>0</v>
      </c>
      <c r="O116" s="21" t="s">
        <v>0</v>
      </c>
    </row>
    <row r="117" spans="2:15" ht="15" customHeight="1" x14ac:dyDescent="0.25">
      <c r="B117" s="49" t="s">
        <v>38</v>
      </c>
      <c r="C117" s="66" t="s">
        <v>71</v>
      </c>
      <c r="D117" s="67"/>
      <c r="E117" s="67"/>
      <c r="F117" s="67"/>
      <c r="G117" s="67"/>
      <c r="H117" s="67"/>
      <c r="I117" s="68"/>
      <c r="J117" s="52"/>
      <c r="K117" s="17" t="s">
        <v>3</v>
      </c>
      <c r="L117" s="19">
        <v>0.86</v>
      </c>
      <c r="M117" s="20" t="s">
        <v>0</v>
      </c>
      <c r="N117" s="19">
        <f t="shared" si="5"/>
        <v>0</v>
      </c>
      <c r="O117" s="21" t="s">
        <v>0</v>
      </c>
    </row>
    <row r="118" spans="2:15" ht="32.25" customHeight="1" x14ac:dyDescent="0.25">
      <c r="B118" s="64" t="s">
        <v>99</v>
      </c>
      <c r="C118" s="67" t="s">
        <v>100</v>
      </c>
      <c r="D118" s="67"/>
      <c r="E118" s="67"/>
      <c r="F118" s="67"/>
      <c r="G118" s="67"/>
      <c r="H118" s="67"/>
      <c r="I118" s="67"/>
      <c r="J118" s="52"/>
      <c r="K118" s="17" t="s">
        <v>3</v>
      </c>
      <c r="L118" s="19">
        <v>1.1399999999999999</v>
      </c>
      <c r="M118" s="20" t="s">
        <v>0</v>
      </c>
      <c r="N118" s="19">
        <f t="shared" ref="N118:N119" si="8">J118*L118</f>
        <v>0</v>
      </c>
      <c r="O118" s="21" t="s">
        <v>0</v>
      </c>
    </row>
    <row r="119" spans="2:15" s="2" customFormat="1" ht="15" customHeight="1" x14ac:dyDescent="0.25">
      <c r="B119" s="16"/>
      <c r="C119" s="66" t="s">
        <v>87</v>
      </c>
      <c r="D119" s="67"/>
      <c r="E119" s="67"/>
      <c r="F119" s="67"/>
      <c r="G119" s="67"/>
      <c r="H119" s="67"/>
      <c r="I119" s="68"/>
      <c r="J119" s="18">
        <v>1</v>
      </c>
      <c r="K119" s="17" t="s">
        <v>3</v>
      </c>
      <c r="L119" s="19">
        <v>0.5</v>
      </c>
      <c r="M119" s="20" t="s">
        <v>0</v>
      </c>
      <c r="N119" s="19">
        <f t="shared" si="8"/>
        <v>0.5</v>
      </c>
      <c r="O119" s="21" t="s">
        <v>0</v>
      </c>
    </row>
    <row r="120" spans="2:15" ht="18.75" x14ac:dyDescent="0.25">
      <c r="B120" s="4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43" t="s">
        <v>14</v>
      </c>
      <c r="O120" s="44">
        <f>SUM(N106:N119)</f>
        <v>1.3</v>
      </c>
    </row>
    <row r="121" spans="2:15" ht="18.75" x14ac:dyDescent="0.3">
      <c r="B121" s="10"/>
      <c r="N121" s="12"/>
      <c r="O121" s="22"/>
    </row>
    <row r="122" spans="2:15" x14ac:dyDescent="0.25">
      <c r="B122" s="72" t="str">
        <f>IF(O120&lt;=F102,"Mivel a SZUMMA egynértékű hossz kisebb mint a legfeljebb MEGENGEDETT egyenértékű hossz, így a méretezett füstelvezetés MEGFELEL!",IF(O120&lt;=F102*1.15,"Ha az Unical szervizes beállítja EASYr-rel a kazánon belüli 21-es Tpe paramétert 2 vagy nagyobb értékre, és 24-es illetve 35-ös kazánon belül még az 5-ös HP paramétert 80% teljesítményre vagy kisebbre, akkor a méretezett füstelvezetés MEGFELEL!","NEM felel meg!"))</f>
        <v>Mivel a SZUMMA egynértékű hossz kisebb mint a legfeljebb MEGENGEDETT egyenértékű hossz, így a méretezett füstelvezetés MEGFELEL!</v>
      </c>
      <c r="C122" s="73"/>
      <c r="D122" s="73"/>
      <c r="E122" s="73"/>
      <c r="F122" s="73"/>
      <c r="G122" s="73"/>
      <c r="H122" s="73"/>
      <c r="I122" s="73"/>
      <c r="J122" s="73"/>
      <c r="K122" s="73"/>
      <c r="L122" s="73"/>
      <c r="M122" s="73"/>
      <c r="N122" s="73"/>
      <c r="O122" s="9"/>
    </row>
    <row r="123" spans="2:15" x14ac:dyDescent="0.25">
      <c r="B123" s="72"/>
      <c r="C123" s="73"/>
      <c r="D123" s="73"/>
      <c r="E123" s="73"/>
      <c r="F123" s="73"/>
      <c r="G123" s="73"/>
      <c r="H123" s="73"/>
      <c r="I123" s="73"/>
      <c r="J123" s="73"/>
      <c r="K123" s="73"/>
      <c r="L123" s="73"/>
      <c r="M123" s="73"/>
      <c r="N123" s="73"/>
      <c r="O123" s="9"/>
    </row>
    <row r="124" spans="2:15" ht="15.75" thickBot="1" x14ac:dyDescent="0.3">
      <c r="B124" s="23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5"/>
      <c r="O124" s="26"/>
    </row>
    <row r="125" spans="2:15" x14ac:dyDescent="0.25">
      <c r="B125" s="4" t="s">
        <v>76</v>
      </c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27"/>
      <c r="O125" s="4"/>
    </row>
    <row r="128" spans="2:15" ht="15.75" thickBot="1" x14ac:dyDescent="0.3">
      <c r="B128" s="4" t="s">
        <v>63</v>
      </c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</row>
    <row r="129" spans="2:15" x14ac:dyDescent="0.25">
      <c r="B129" s="5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7"/>
    </row>
    <row r="130" spans="2:15" ht="18.75" x14ac:dyDescent="0.3">
      <c r="B130" s="8" t="s">
        <v>19</v>
      </c>
      <c r="O130" s="9"/>
    </row>
    <row r="131" spans="2:15" x14ac:dyDescent="0.25">
      <c r="B131" s="10"/>
      <c r="O131" s="9"/>
    </row>
    <row r="132" spans="2:15" x14ac:dyDescent="0.25">
      <c r="B132" s="10" t="s">
        <v>79</v>
      </c>
      <c r="E132" s="40" t="s">
        <v>17</v>
      </c>
      <c r="O132" s="9"/>
    </row>
    <row r="133" spans="2:15" x14ac:dyDescent="0.25">
      <c r="B133" s="10"/>
      <c r="O133" s="9"/>
    </row>
    <row r="134" spans="2:15" ht="18.75" x14ac:dyDescent="0.4">
      <c r="B134" s="10" t="s">
        <v>18</v>
      </c>
      <c r="E134" s="11" t="s">
        <v>62</v>
      </c>
      <c r="F134" s="40" t="s">
        <v>17</v>
      </c>
      <c r="O134" s="9"/>
    </row>
    <row r="135" spans="2:15" x14ac:dyDescent="0.25">
      <c r="B135" s="10"/>
      <c r="O135" s="9"/>
    </row>
    <row r="136" spans="2:15" x14ac:dyDescent="0.25">
      <c r="B136" s="10" t="s">
        <v>77</v>
      </c>
      <c r="E136" s="40" t="s">
        <v>17</v>
      </c>
      <c r="O136" s="9"/>
    </row>
    <row r="137" spans="2:15" x14ac:dyDescent="0.25">
      <c r="B137" s="10"/>
      <c r="F137" s="12" t="s">
        <v>78</v>
      </c>
      <c r="G137" s="40" t="s">
        <v>17</v>
      </c>
      <c r="O137" s="9"/>
    </row>
    <row r="138" spans="2:15" x14ac:dyDescent="0.25">
      <c r="B138" s="10"/>
      <c r="O138" s="9"/>
    </row>
    <row r="139" spans="2:15" x14ac:dyDescent="0.25">
      <c r="B139" s="10" t="s">
        <v>13</v>
      </c>
      <c r="E139" s="41" t="s">
        <v>17</v>
      </c>
      <c r="O139" s="9"/>
    </row>
    <row r="140" spans="2:15" x14ac:dyDescent="0.25">
      <c r="B140" s="10"/>
      <c r="O140" s="9"/>
    </row>
    <row r="141" spans="2:15" ht="18.75" x14ac:dyDescent="0.3">
      <c r="B141" s="51" t="s">
        <v>86</v>
      </c>
      <c r="O141" s="9"/>
    </row>
    <row r="142" spans="2:15" ht="18.75" x14ac:dyDescent="0.3">
      <c r="B142" s="10" t="s">
        <v>20</v>
      </c>
      <c r="F142" s="3">
        <v>9</v>
      </c>
      <c r="G142" t="s">
        <v>54</v>
      </c>
      <c r="H142" s="73" t="s">
        <v>70</v>
      </c>
      <c r="I142" s="73"/>
      <c r="J142" s="73"/>
      <c r="K142" s="73"/>
      <c r="L142" s="73"/>
      <c r="M142" s="73"/>
      <c r="N142" s="73"/>
      <c r="O142" s="87"/>
    </row>
    <row r="143" spans="2:15" ht="18.75" x14ac:dyDescent="0.3">
      <c r="B143" s="10"/>
      <c r="F143" s="3"/>
      <c r="H143" s="73"/>
      <c r="I143" s="73"/>
      <c r="J143" s="73"/>
      <c r="K143" s="73"/>
      <c r="L143" s="73"/>
      <c r="M143" s="73"/>
      <c r="N143" s="73"/>
      <c r="O143" s="87"/>
    </row>
    <row r="144" spans="2:15" x14ac:dyDescent="0.25">
      <c r="B144" s="10"/>
      <c r="N144" s="12"/>
      <c r="O144" s="9"/>
    </row>
    <row r="145" spans="2:15" ht="42.75" customHeight="1" x14ac:dyDescent="0.25">
      <c r="B145" s="13"/>
      <c r="C145" s="14"/>
      <c r="D145" s="14"/>
      <c r="E145" s="14"/>
      <c r="F145" s="14"/>
      <c r="G145" s="14"/>
      <c r="H145" s="14"/>
      <c r="I145" s="14"/>
      <c r="J145" s="15"/>
      <c r="K145" s="14"/>
      <c r="L145" s="70" t="s">
        <v>15</v>
      </c>
      <c r="M145" s="80"/>
      <c r="N145" s="70" t="s">
        <v>16</v>
      </c>
      <c r="O145" s="71"/>
    </row>
    <row r="146" spans="2:15" x14ac:dyDescent="0.25">
      <c r="B146" s="16">
        <v>362755</v>
      </c>
      <c r="C146" s="17" t="s">
        <v>2</v>
      </c>
      <c r="D146" s="17"/>
      <c r="E146" s="17"/>
      <c r="F146" s="17"/>
      <c r="G146" s="17"/>
      <c r="H146" s="17"/>
      <c r="I146" s="17"/>
      <c r="J146" s="18">
        <f>IF(J147+J148=1,0,1)</f>
        <v>1</v>
      </c>
      <c r="K146" s="17" t="s">
        <v>3</v>
      </c>
      <c r="L146" s="19">
        <v>0.3</v>
      </c>
      <c r="M146" s="20" t="s">
        <v>0</v>
      </c>
      <c r="N146" s="19">
        <f t="shared" ref="N146:N148" si="9">J146*L146</f>
        <v>0.3</v>
      </c>
      <c r="O146" s="21" t="s">
        <v>0</v>
      </c>
    </row>
    <row r="147" spans="2:15" x14ac:dyDescent="0.25">
      <c r="B147" s="16">
        <v>363307</v>
      </c>
      <c r="C147" s="17" t="s">
        <v>98</v>
      </c>
      <c r="D147" s="17"/>
      <c r="E147" s="17"/>
      <c r="F147" s="17"/>
      <c r="G147" s="17"/>
      <c r="H147" s="17"/>
      <c r="I147" s="17"/>
      <c r="J147" s="52"/>
      <c r="K147" s="17" t="s">
        <v>3</v>
      </c>
      <c r="L147" s="19">
        <v>1.8</v>
      </c>
      <c r="M147" s="20" t="s">
        <v>0</v>
      </c>
      <c r="N147" s="19">
        <f t="shared" si="9"/>
        <v>0</v>
      </c>
      <c r="O147" s="21" t="s">
        <v>0</v>
      </c>
    </row>
    <row r="148" spans="2:15" ht="30" customHeight="1" x14ac:dyDescent="0.25">
      <c r="B148" s="16">
        <v>364065</v>
      </c>
      <c r="C148" s="67" t="s">
        <v>4</v>
      </c>
      <c r="D148" s="67"/>
      <c r="E148" s="67"/>
      <c r="F148" s="67"/>
      <c r="G148" s="67"/>
      <c r="H148" s="67"/>
      <c r="I148" s="17"/>
      <c r="J148" s="52"/>
      <c r="K148" s="17" t="s">
        <v>3</v>
      </c>
      <c r="L148" s="19">
        <v>1.8</v>
      </c>
      <c r="M148" s="20" t="s">
        <v>0</v>
      </c>
      <c r="N148" s="19">
        <f t="shared" si="9"/>
        <v>0</v>
      </c>
      <c r="O148" s="21" t="s">
        <v>0</v>
      </c>
    </row>
    <row r="149" spans="2:15" x14ac:dyDescent="0.25">
      <c r="B149" s="49" t="s">
        <v>23</v>
      </c>
      <c r="C149" s="67" t="s">
        <v>24</v>
      </c>
      <c r="D149" s="67"/>
      <c r="E149" s="67"/>
      <c r="F149" s="67"/>
      <c r="G149" s="67"/>
      <c r="H149" s="67"/>
      <c r="I149" s="17"/>
      <c r="J149" s="18">
        <v>1</v>
      </c>
      <c r="K149" s="17" t="s">
        <v>3</v>
      </c>
      <c r="L149" s="19">
        <v>0.5</v>
      </c>
      <c r="M149" s="20" t="s">
        <v>0</v>
      </c>
      <c r="N149" s="19">
        <f t="shared" ref="N149:N157" si="10">J149*L149</f>
        <v>0.5</v>
      </c>
      <c r="O149" s="21" t="s">
        <v>0</v>
      </c>
    </row>
    <row r="150" spans="2:15" x14ac:dyDescent="0.25">
      <c r="B150" s="49" t="s">
        <v>26</v>
      </c>
      <c r="C150" s="17" t="s">
        <v>27</v>
      </c>
      <c r="D150" s="17"/>
      <c r="E150" s="17"/>
      <c r="F150" s="17"/>
      <c r="G150" s="17"/>
      <c r="H150" s="17"/>
      <c r="I150" s="17"/>
      <c r="J150" s="35"/>
      <c r="K150" s="17" t="s">
        <v>3</v>
      </c>
      <c r="L150" s="19">
        <v>1</v>
      </c>
      <c r="M150" s="20" t="s">
        <v>0</v>
      </c>
      <c r="N150" s="19">
        <f t="shared" si="10"/>
        <v>0</v>
      </c>
      <c r="O150" s="21" t="s">
        <v>0</v>
      </c>
    </row>
    <row r="151" spans="2:15" x14ac:dyDescent="0.25">
      <c r="B151" s="49" t="s">
        <v>36</v>
      </c>
      <c r="C151" s="17" t="s">
        <v>37</v>
      </c>
      <c r="D151" s="17"/>
      <c r="E151" s="17"/>
      <c r="F151" s="17"/>
      <c r="G151" s="17"/>
      <c r="H151" s="17"/>
      <c r="I151" s="17"/>
      <c r="J151" s="35"/>
      <c r="K151" s="17" t="s">
        <v>3</v>
      </c>
      <c r="L151" s="19">
        <v>1</v>
      </c>
      <c r="M151" s="20" t="s">
        <v>0</v>
      </c>
      <c r="N151" s="19">
        <f t="shared" si="10"/>
        <v>0</v>
      </c>
      <c r="O151" s="21" t="s">
        <v>0</v>
      </c>
    </row>
    <row r="152" spans="2:15" ht="77.25" customHeight="1" x14ac:dyDescent="0.25">
      <c r="B152" s="16"/>
      <c r="C152" s="67" t="s">
        <v>68</v>
      </c>
      <c r="D152" s="67"/>
      <c r="E152" s="67"/>
      <c r="F152" s="67"/>
      <c r="G152" s="67"/>
      <c r="H152" s="67"/>
      <c r="I152" s="67"/>
      <c r="J152" s="52">
        <f>IF(J147+J148+J150+J151&gt;1.9,0.5,0)</f>
        <v>0</v>
      </c>
      <c r="K152" s="17" t="s">
        <v>59</v>
      </c>
      <c r="L152" s="19">
        <v>1</v>
      </c>
      <c r="M152" s="20" t="s">
        <v>0</v>
      </c>
      <c r="N152" s="19">
        <f t="shared" si="10"/>
        <v>0</v>
      </c>
      <c r="O152" s="21" t="s">
        <v>0</v>
      </c>
    </row>
    <row r="153" spans="2:15" x14ac:dyDescent="0.25">
      <c r="B153" s="49" t="s">
        <v>28</v>
      </c>
      <c r="C153" s="67" t="s">
        <v>29</v>
      </c>
      <c r="D153" s="67"/>
      <c r="E153" s="67"/>
      <c r="F153" s="67"/>
      <c r="G153" s="67"/>
      <c r="H153" s="67"/>
      <c r="I153" s="67"/>
      <c r="J153" s="35"/>
      <c r="K153" s="17" t="s">
        <v>3</v>
      </c>
      <c r="L153" s="19">
        <v>0.5</v>
      </c>
      <c r="M153" s="20" t="s">
        <v>0</v>
      </c>
      <c r="N153" s="19">
        <f t="shared" si="10"/>
        <v>0</v>
      </c>
      <c r="O153" s="21" t="s">
        <v>0</v>
      </c>
    </row>
    <row r="154" spans="2:15" x14ac:dyDescent="0.25">
      <c r="B154" s="49" t="s">
        <v>34</v>
      </c>
      <c r="C154" s="17" t="s">
        <v>35</v>
      </c>
      <c r="D154" s="17"/>
      <c r="E154" s="17"/>
      <c r="F154" s="17"/>
      <c r="G154" s="17"/>
      <c r="H154" s="17"/>
      <c r="I154" s="17"/>
      <c r="J154" s="35"/>
      <c r="K154" s="17" t="s">
        <v>3</v>
      </c>
      <c r="L154" s="19">
        <v>0.16</v>
      </c>
      <c r="M154" s="20" t="s">
        <v>0</v>
      </c>
      <c r="N154" s="19">
        <f t="shared" si="10"/>
        <v>0</v>
      </c>
      <c r="O154" s="21" t="s">
        <v>0</v>
      </c>
    </row>
    <row r="155" spans="2:15" x14ac:dyDescent="0.25">
      <c r="B155" s="49" t="s">
        <v>30</v>
      </c>
      <c r="C155" s="17" t="s">
        <v>31</v>
      </c>
      <c r="D155" s="17"/>
      <c r="E155" s="17"/>
      <c r="F155" s="17"/>
      <c r="G155" s="17"/>
      <c r="H155" s="17"/>
      <c r="I155" s="17"/>
      <c r="J155" s="35"/>
      <c r="K155" s="17" t="s">
        <v>3</v>
      </c>
      <c r="L155" s="19">
        <v>0.94</v>
      </c>
      <c r="M155" s="20" t="s">
        <v>0</v>
      </c>
      <c r="N155" s="19">
        <f t="shared" si="10"/>
        <v>0</v>
      </c>
      <c r="O155" s="21" t="s">
        <v>0</v>
      </c>
    </row>
    <row r="156" spans="2:15" x14ac:dyDescent="0.25">
      <c r="B156" s="49" t="s">
        <v>32</v>
      </c>
      <c r="C156" s="17" t="s">
        <v>33</v>
      </c>
      <c r="D156" s="17"/>
      <c r="E156" s="17"/>
      <c r="F156" s="17"/>
      <c r="G156" s="17"/>
      <c r="H156" s="17"/>
      <c r="I156" s="17"/>
      <c r="J156" s="35"/>
      <c r="K156" s="17" t="s">
        <v>3</v>
      </c>
      <c r="L156" s="19">
        <v>0.44</v>
      </c>
      <c r="M156" s="20" t="s">
        <v>0</v>
      </c>
      <c r="N156" s="19">
        <f t="shared" si="10"/>
        <v>0</v>
      </c>
      <c r="O156" s="21" t="s">
        <v>0</v>
      </c>
    </row>
    <row r="157" spans="2:15" ht="15" customHeight="1" x14ac:dyDescent="0.25">
      <c r="B157" s="49" t="s">
        <v>38</v>
      </c>
      <c r="C157" s="66" t="s">
        <v>71</v>
      </c>
      <c r="D157" s="67"/>
      <c r="E157" s="67"/>
      <c r="F157" s="67"/>
      <c r="G157" s="67"/>
      <c r="H157" s="67"/>
      <c r="I157" s="68"/>
      <c r="J157" s="52"/>
      <c r="K157" s="17" t="s">
        <v>3</v>
      </c>
      <c r="L157" s="19">
        <v>0.86</v>
      </c>
      <c r="M157" s="20" t="s">
        <v>0</v>
      </c>
      <c r="N157" s="19">
        <f t="shared" si="10"/>
        <v>0</v>
      </c>
      <c r="O157" s="21" t="s">
        <v>0</v>
      </c>
    </row>
    <row r="158" spans="2:15" ht="33" customHeight="1" thickBot="1" x14ac:dyDescent="0.3">
      <c r="B158" s="64" t="s">
        <v>99</v>
      </c>
      <c r="C158" s="67" t="s">
        <v>100</v>
      </c>
      <c r="D158" s="67"/>
      <c r="E158" s="67"/>
      <c r="F158" s="67"/>
      <c r="G158" s="67"/>
      <c r="H158" s="67"/>
      <c r="I158" s="67"/>
      <c r="J158" s="55"/>
      <c r="K158" s="29" t="s">
        <v>3</v>
      </c>
      <c r="L158" s="32">
        <v>1.1399999999999999</v>
      </c>
      <c r="M158" s="31" t="s">
        <v>0</v>
      </c>
      <c r="N158" s="19">
        <f t="shared" ref="N158:N164" si="11">J158*L158</f>
        <v>0</v>
      </c>
      <c r="O158" s="21" t="s">
        <v>0</v>
      </c>
    </row>
    <row r="159" spans="2:15" ht="18" customHeight="1" x14ac:dyDescent="0.25">
      <c r="B159" s="60" t="s">
        <v>93</v>
      </c>
      <c r="C159" s="69" t="s">
        <v>94</v>
      </c>
      <c r="D159" s="69"/>
      <c r="E159" s="69"/>
      <c r="F159" s="69"/>
      <c r="G159" s="69"/>
      <c r="H159" s="69"/>
      <c r="I159" s="69"/>
      <c r="J159" s="61"/>
      <c r="K159" s="54" t="s">
        <v>93</v>
      </c>
      <c r="L159" s="62" t="s">
        <v>93</v>
      </c>
      <c r="M159" s="54" t="s">
        <v>93</v>
      </c>
      <c r="N159" s="63" t="s">
        <v>93</v>
      </c>
      <c r="O159" s="17" t="s">
        <v>93</v>
      </c>
    </row>
    <row r="160" spans="2:15" ht="33" customHeight="1" x14ac:dyDescent="0.25">
      <c r="B160" s="49" t="s">
        <v>40</v>
      </c>
      <c r="C160" s="66" t="s">
        <v>88</v>
      </c>
      <c r="D160" s="67"/>
      <c r="E160" s="67"/>
      <c r="F160" s="67"/>
      <c r="G160" s="67"/>
      <c r="H160" s="67"/>
      <c r="I160" s="68"/>
      <c r="J160" s="52"/>
      <c r="K160" s="17" t="s">
        <v>3</v>
      </c>
      <c r="L160" s="19">
        <v>1</v>
      </c>
      <c r="M160" s="20" t="s">
        <v>0</v>
      </c>
      <c r="N160" s="19">
        <f t="shared" ref="N160" si="12">J160*L160</f>
        <v>0</v>
      </c>
      <c r="O160" s="21" t="s">
        <v>0</v>
      </c>
    </row>
    <row r="161" spans="2:15" ht="40.5" customHeight="1" x14ac:dyDescent="0.25">
      <c r="B161" s="49" t="s">
        <v>45</v>
      </c>
      <c r="C161" s="66" t="s">
        <v>92</v>
      </c>
      <c r="D161" s="67"/>
      <c r="E161" s="67"/>
      <c r="F161" s="67"/>
      <c r="G161" s="67"/>
      <c r="H161" s="67"/>
      <c r="I161" s="68"/>
      <c r="J161" s="35"/>
      <c r="K161" s="17" t="s">
        <v>3</v>
      </c>
      <c r="L161" s="19">
        <v>0.94</v>
      </c>
      <c r="M161" s="20" t="s">
        <v>0</v>
      </c>
      <c r="N161" s="19">
        <f t="shared" si="11"/>
        <v>0</v>
      </c>
      <c r="O161" s="21" t="s">
        <v>0</v>
      </c>
    </row>
    <row r="162" spans="2:15" ht="40.5" customHeight="1" x14ac:dyDescent="0.25">
      <c r="B162" s="49" t="s">
        <v>47</v>
      </c>
      <c r="C162" s="66" t="s">
        <v>91</v>
      </c>
      <c r="D162" s="67"/>
      <c r="E162" s="67"/>
      <c r="F162" s="67"/>
      <c r="G162" s="67"/>
      <c r="H162" s="67"/>
      <c r="I162" s="68"/>
      <c r="J162" s="35"/>
      <c r="K162" s="17" t="s">
        <v>3</v>
      </c>
      <c r="L162" s="19">
        <v>0.45</v>
      </c>
      <c r="M162" s="20" t="s">
        <v>0</v>
      </c>
      <c r="N162" s="19">
        <f t="shared" ref="N162" si="13">J162*L162</f>
        <v>0</v>
      </c>
      <c r="O162" s="21" t="s">
        <v>0</v>
      </c>
    </row>
    <row r="163" spans="2:15" ht="33" customHeight="1" thickBot="1" x14ac:dyDescent="0.3">
      <c r="B163" s="50" t="s">
        <v>66</v>
      </c>
      <c r="C163" s="74" t="s">
        <v>58</v>
      </c>
      <c r="D163" s="75"/>
      <c r="E163" s="75"/>
      <c r="F163" s="75"/>
      <c r="G163" s="75"/>
      <c r="H163" s="75"/>
      <c r="I163" s="76"/>
      <c r="J163" s="59"/>
      <c r="K163" s="56" t="s">
        <v>3</v>
      </c>
      <c r="L163" s="57">
        <v>0.5</v>
      </c>
      <c r="M163" s="58" t="s">
        <v>0</v>
      </c>
      <c r="N163" s="19">
        <f t="shared" si="11"/>
        <v>0</v>
      </c>
      <c r="O163" s="21" t="s">
        <v>0</v>
      </c>
    </row>
    <row r="164" spans="2:15" ht="15" customHeight="1" x14ac:dyDescent="0.25">
      <c r="B164" s="16"/>
      <c r="C164" s="77" t="s">
        <v>87</v>
      </c>
      <c r="D164" s="78"/>
      <c r="E164" s="78"/>
      <c r="F164" s="78"/>
      <c r="G164" s="78"/>
      <c r="H164" s="78"/>
      <c r="I164" s="79"/>
      <c r="J164" s="46">
        <v>1</v>
      </c>
      <c r="K164" s="47" t="s">
        <v>3</v>
      </c>
      <c r="L164" s="45">
        <v>0.5</v>
      </c>
      <c r="M164" s="48" t="s">
        <v>0</v>
      </c>
      <c r="N164" s="19">
        <f t="shared" si="11"/>
        <v>0.5</v>
      </c>
      <c r="O164" s="21" t="s">
        <v>0</v>
      </c>
    </row>
    <row r="165" spans="2:15" ht="18.75" x14ac:dyDescent="0.25">
      <c r="B165" s="4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43" t="s">
        <v>14</v>
      </c>
      <c r="O165" s="44">
        <f>SUM(N146:N164)</f>
        <v>1.3</v>
      </c>
    </row>
    <row r="166" spans="2:15" ht="18.75" x14ac:dyDescent="0.3">
      <c r="B166" s="10"/>
      <c r="N166" s="12"/>
      <c r="O166" s="22"/>
    </row>
    <row r="167" spans="2:15" x14ac:dyDescent="0.25">
      <c r="B167" s="72" t="str">
        <f>IF(O165&lt;=F142,"Mivel a SZUMMA egynértékű hossz kisebb mint a legfeljebb MEGENGEDETT egyenértékű hossz, így a méretezett füstelvezetés MEGFELEL!",IF(O165&lt;=F142*1.15,"Ha az Unical szervizes beállítja EASYr-rel a kazánon belüli 21-es Tpe paramétert 2 vagy nagyobb értékre, és 24-es illetve 35-ös kazánon belül még az 5-ös HP paramétert 80% teljesítményre vagy kisebbre, akkor a méretezett füstelvezetés MEGFELEL!","NEM felel meg!"))</f>
        <v>Mivel a SZUMMA egynértékű hossz kisebb mint a legfeljebb MEGENGEDETT egyenértékű hossz, így a méretezett füstelvezetés MEGFELEL!</v>
      </c>
      <c r="C167" s="73"/>
      <c r="D167" s="73"/>
      <c r="E167" s="73"/>
      <c r="F167" s="73"/>
      <c r="G167" s="73"/>
      <c r="H167" s="73"/>
      <c r="I167" s="73"/>
      <c r="J167" s="73"/>
      <c r="K167" s="73"/>
      <c r="L167" s="73"/>
      <c r="M167" s="73"/>
      <c r="N167" s="73"/>
      <c r="O167" s="9"/>
    </row>
    <row r="168" spans="2:15" x14ac:dyDescent="0.25">
      <c r="B168" s="72"/>
      <c r="C168" s="73"/>
      <c r="D168" s="73"/>
      <c r="E168" s="73"/>
      <c r="F168" s="73"/>
      <c r="G168" s="73"/>
      <c r="H168" s="73"/>
      <c r="I168" s="73"/>
      <c r="J168" s="73"/>
      <c r="K168" s="73"/>
      <c r="L168" s="73"/>
      <c r="M168" s="73"/>
      <c r="N168" s="73"/>
      <c r="O168" s="9"/>
    </row>
    <row r="169" spans="2:15" ht="15.75" thickBot="1" x14ac:dyDescent="0.3">
      <c r="B169" s="23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5"/>
      <c r="O169" s="26"/>
    </row>
    <row r="170" spans="2:15" x14ac:dyDescent="0.25">
      <c r="B170" s="4" t="s">
        <v>76</v>
      </c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27"/>
      <c r="O170" s="4"/>
    </row>
    <row r="171" spans="2:15" x14ac:dyDescent="0.25">
      <c r="N171" s="1"/>
    </row>
    <row r="172" spans="2:15" x14ac:dyDescent="0.25">
      <c r="N172" s="1"/>
    </row>
    <row r="173" spans="2:15" ht="15.75" thickBot="1" x14ac:dyDescent="0.3">
      <c r="B173" s="4" t="s">
        <v>63</v>
      </c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</row>
    <row r="174" spans="2:15" x14ac:dyDescent="0.25">
      <c r="B174" s="5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7"/>
    </row>
    <row r="175" spans="2:15" ht="18.75" x14ac:dyDescent="0.3">
      <c r="B175" s="8" t="s">
        <v>19</v>
      </c>
      <c r="O175" s="9"/>
    </row>
    <row r="176" spans="2:15" x14ac:dyDescent="0.25">
      <c r="B176" s="10"/>
      <c r="O176" s="9"/>
    </row>
    <row r="177" spans="2:15" x14ac:dyDescent="0.25">
      <c r="B177" s="10" t="s">
        <v>79</v>
      </c>
      <c r="E177" s="40" t="s">
        <v>17</v>
      </c>
      <c r="O177" s="9"/>
    </row>
    <row r="178" spans="2:15" x14ac:dyDescent="0.25">
      <c r="B178" s="10"/>
      <c r="O178" s="9"/>
    </row>
    <row r="179" spans="2:15" ht="18.75" x14ac:dyDescent="0.4">
      <c r="B179" s="10" t="s">
        <v>18</v>
      </c>
      <c r="E179" s="11" t="s">
        <v>62</v>
      </c>
      <c r="F179" s="40" t="s">
        <v>17</v>
      </c>
      <c r="O179" s="9"/>
    </row>
    <row r="180" spans="2:15" x14ac:dyDescent="0.25">
      <c r="B180" s="10"/>
      <c r="O180" s="9"/>
    </row>
    <row r="181" spans="2:15" x14ac:dyDescent="0.25">
      <c r="B181" s="10" t="s">
        <v>77</v>
      </c>
      <c r="E181" s="40" t="s">
        <v>17</v>
      </c>
      <c r="O181" s="9"/>
    </row>
    <row r="182" spans="2:15" x14ac:dyDescent="0.25">
      <c r="B182" s="10"/>
      <c r="F182" s="12" t="s">
        <v>78</v>
      </c>
      <c r="G182" s="40" t="s">
        <v>17</v>
      </c>
      <c r="O182" s="9"/>
    </row>
    <row r="183" spans="2:15" x14ac:dyDescent="0.25">
      <c r="B183" s="10"/>
      <c r="O183" s="9"/>
    </row>
    <row r="184" spans="2:15" x14ac:dyDescent="0.25">
      <c r="B184" s="10" t="s">
        <v>13</v>
      </c>
      <c r="E184" s="41" t="s">
        <v>17</v>
      </c>
      <c r="O184" s="9"/>
    </row>
    <row r="185" spans="2:15" x14ac:dyDescent="0.25">
      <c r="B185" s="10"/>
      <c r="O185" s="9"/>
    </row>
    <row r="186" spans="2:15" ht="18.75" x14ac:dyDescent="0.3">
      <c r="B186" s="51" t="s">
        <v>80</v>
      </c>
      <c r="O186" s="9"/>
    </row>
    <row r="187" spans="2:15" ht="18.75" x14ac:dyDescent="0.3">
      <c r="B187" s="10" t="s">
        <v>20</v>
      </c>
      <c r="F187" s="3">
        <v>11</v>
      </c>
      <c r="G187" t="s">
        <v>54</v>
      </c>
      <c r="H187" s="73" t="s">
        <v>70</v>
      </c>
      <c r="I187" s="73"/>
      <c r="J187" s="73"/>
      <c r="K187" s="73"/>
      <c r="L187" s="73"/>
      <c r="M187" s="73"/>
      <c r="N187" s="73"/>
      <c r="O187" s="87"/>
    </row>
    <row r="188" spans="2:15" ht="18.75" x14ac:dyDescent="0.3">
      <c r="B188" s="10"/>
      <c r="F188" s="3"/>
      <c r="H188" s="73"/>
      <c r="I188" s="73"/>
      <c r="J188" s="73"/>
      <c r="K188" s="73"/>
      <c r="L188" s="73"/>
      <c r="M188" s="73"/>
      <c r="N188" s="73"/>
      <c r="O188" s="87"/>
    </row>
    <row r="189" spans="2:15" x14ac:dyDescent="0.25">
      <c r="B189" s="10"/>
      <c r="N189" s="12"/>
      <c r="O189" s="9"/>
    </row>
    <row r="190" spans="2:15" x14ac:dyDescent="0.25">
      <c r="B190" s="13"/>
      <c r="C190" s="14"/>
      <c r="D190" s="14"/>
      <c r="E190" s="14"/>
      <c r="F190" s="14"/>
      <c r="G190" s="14"/>
      <c r="H190" s="14"/>
      <c r="I190" s="14"/>
      <c r="J190" s="15"/>
      <c r="K190" s="14"/>
      <c r="L190" s="70" t="s">
        <v>15</v>
      </c>
      <c r="M190" s="80"/>
      <c r="N190" s="70" t="s">
        <v>16</v>
      </c>
      <c r="O190" s="71"/>
    </row>
    <row r="191" spans="2:15" x14ac:dyDescent="0.25">
      <c r="B191" s="16">
        <v>362755</v>
      </c>
      <c r="C191" s="17" t="s">
        <v>2</v>
      </c>
      <c r="D191" s="17"/>
      <c r="E191" s="17"/>
      <c r="F191" s="17"/>
      <c r="G191" s="17"/>
      <c r="H191" s="17"/>
      <c r="I191" s="17"/>
      <c r="J191" s="18">
        <f>IF(J192+J193=1,0,1)</f>
        <v>1</v>
      </c>
      <c r="K191" s="17" t="s">
        <v>3</v>
      </c>
      <c r="L191" s="19">
        <v>0.3</v>
      </c>
      <c r="M191" s="20" t="s">
        <v>0</v>
      </c>
      <c r="N191" s="19">
        <f t="shared" ref="N191:N193" si="14">J191*L191</f>
        <v>0.3</v>
      </c>
      <c r="O191" s="21" t="s">
        <v>0</v>
      </c>
    </row>
    <row r="192" spans="2:15" x14ac:dyDescent="0.25">
      <c r="B192" s="16">
        <v>363307</v>
      </c>
      <c r="C192" s="17" t="s">
        <v>98</v>
      </c>
      <c r="D192" s="17"/>
      <c r="E192" s="17"/>
      <c r="F192" s="17"/>
      <c r="G192" s="17"/>
      <c r="H192" s="17"/>
      <c r="I192" s="17"/>
      <c r="J192" s="52"/>
      <c r="K192" s="17" t="s">
        <v>3</v>
      </c>
      <c r="L192" s="19">
        <v>1.8</v>
      </c>
      <c r="M192" s="20" t="s">
        <v>0</v>
      </c>
      <c r="N192" s="19">
        <f t="shared" si="14"/>
        <v>0</v>
      </c>
      <c r="O192" s="21" t="s">
        <v>0</v>
      </c>
    </row>
    <row r="193" spans="2:15" ht="30" customHeight="1" x14ac:dyDescent="0.25">
      <c r="B193" s="16">
        <v>364065</v>
      </c>
      <c r="C193" s="67" t="s">
        <v>4</v>
      </c>
      <c r="D193" s="67"/>
      <c r="E193" s="67"/>
      <c r="F193" s="67"/>
      <c r="G193" s="67"/>
      <c r="H193" s="67"/>
      <c r="I193" s="17"/>
      <c r="J193" s="52"/>
      <c r="K193" s="17" t="s">
        <v>3</v>
      </c>
      <c r="L193" s="19">
        <v>1.8</v>
      </c>
      <c r="M193" s="20" t="s">
        <v>0</v>
      </c>
      <c r="N193" s="19">
        <f t="shared" si="14"/>
        <v>0</v>
      </c>
      <c r="O193" s="21" t="s">
        <v>0</v>
      </c>
    </row>
    <row r="194" spans="2:15" x14ac:dyDescent="0.25">
      <c r="B194" s="49" t="s">
        <v>23</v>
      </c>
      <c r="C194" s="67" t="s">
        <v>24</v>
      </c>
      <c r="D194" s="67"/>
      <c r="E194" s="67"/>
      <c r="F194" s="67"/>
      <c r="G194" s="67"/>
      <c r="H194" s="67"/>
      <c r="I194" s="17"/>
      <c r="J194" s="18">
        <v>1</v>
      </c>
      <c r="K194" s="17" t="s">
        <v>3</v>
      </c>
      <c r="L194" s="19">
        <v>0.5</v>
      </c>
      <c r="M194" s="20" t="s">
        <v>0</v>
      </c>
      <c r="N194" s="19">
        <f t="shared" ref="N194:N207" si="15">J194*L194</f>
        <v>0.5</v>
      </c>
      <c r="O194" s="21" t="s">
        <v>0</v>
      </c>
    </row>
    <row r="195" spans="2:15" x14ac:dyDescent="0.25">
      <c r="B195" s="49" t="s">
        <v>26</v>
      </c>
      <c r="C195" s="17" t="s">
        <v>27</v>
      </c>
      <c r="D195" s="17"/>
      <c r="E195" s="17"/>
      <c r="F195" s="17"/>
      <c r="G195" s="17"/>
      <c r="H195" s="17"/>
      <c r="I195" s="17"/>
      <c r="J195" s="35"/>
      <c r="K195" s="17" t="s">
        <v>3</v>
      </c>
      <c r="L195" s="19">
        <v>1</v>
      </c>
      <c r="M195" s="20" t="s">
        <v>0</v>
      </c>
      <c r="N195" s="19">
        <f t="shared" si="15"/>
        <v>0</v>
      </c>
      <c r="O195" s="21" t="s">
        <v>0</v>
      </c>
    </row>
    <row r="196" spans="2:15" x14ac:dyDescent="0.25">
      <c r="B196" s="49" t="s">
        <v>36</v>
      </c>
      <c r="C196" s="17" t="s">
        <v>37</v>
      </c>
      <c r="D196" s="17"/>
      <c r="E196" s="17"/>
      <c r="F196" s="17"/>
      <c r="G196" s="17"/>
      <c r="H196" s="17"/>
      <c r="I196" s="17"/>
      <c r="J196" s="18">
        <v>1</v>
      </c>
      <c r="K196" s="17" t="s">
        <v>3</v>
      </c>
      <c r="L196" s="19">
        <v>1</v>
      </c>
      <c r="M196" s="20" t="s">
        <v>0</v>
      </c>
      <c r="N196" s="19">
        <f t="shared" si="15"/>
        <v>1</v>
      </c>
      <c r="O196" s="21" t="s">
        <v>0</v>
      </c>
    </row>
    <row r="197" spans="2:15" ht="75.75" customHeight="1" x14ac:dyDescent="0.25">
      <c r="B197" s="16"/>
      <c r="C197" s="67" t="s">
        <v>68</v>
      </c>
      <c r="D197" s="67"/>
      <c r="E197" s="67"/>
      <c r="F197" s="67"/>
      <c r="G197" s="67"/>
      <c r="H197" s="67"/>
      <c r="I197" s="67"/>
      <c r="J197" s="52">
        <f>IF(J192+J193+J195+J196&gt;1.9,0.5,0)</f>
        <v>0</v>
      </c>
      <c r="K197" s="17" t="s">
        <v>59</v>
      </c>
      <c r="L197" s="19">
        <v>1</v>
      </c>
      <c r="M197" s="20" t="s">
        <v>0</v>
      </c>
      <c r="N197" s="19">
        <f t="shared" si="15"/>
        <v>0</v>
      </c>
      <c r="O197" s="21" t="s">
        <v>0</v>
      </c>
    </row>
    <row r="198" spans="2:15" x14ac:dyDescent="0.25">
      <c r="B198" s="49" t="s">
        <v>28</v>
      </c>
      <c r="C198" s="67" t="s">
        <v>29</v>
      </c>
      <c r="D198" s="67"/>
      <c r="E198" s="67"/>
      <c r="F198" s="67"/>
      <c r="G198" s="67"/>
      <c r="H198" s="67"/>
      <c r="I198" s="67"/>
      <c r="J198" s="35"/>
      <c r="K198" s="17" t="s">
        <v>3</v>
      </c>
      <c r="L198" s="19">
        <v>0.5</v>
      </c>
      <c r="M198" s="20" t="s">
        <v>0</v>
      </c>
      <c r="N198" s="19">
        <f t="shared" si="15"/>
        <v>0</v>
      </c>
      <c r="O198" s="21" t="s">
        <v>0</v>
      </c>
    </row>
    <row r="199" spans="2:15" x14ac:dyDescent="0.25">
      <c r="B199" s="49" t="s">
        <v>34</v>
      </c>
      <c r="C199" s="17" t="s">
        <v>35</v>
      </c>
      <c r="D199" s="17"/>
      <c r="E199" s="17"/>
      <c r="F199" s="17"/>
      <c r="G199" s="17"/>
      <c r="H199" s="17"/>
      <c r="I199" s="17"/>
      <c r="J199" s="35"/>
      <c r="K199" s="17" t="s">
        <v>3</v>
      </c>
      <c r="L199" s="19">
        <v>0.16</v>
      </c>
      <c r="M199" s="20" t="s">
        <v>0</v>
      </c>
      <c r="N199" s="19">
        <f t="shared" si="15"/>
        <v>0</v>
      </c>
      <c r="O199" s="21" t="s">
        <v>0</v>
      </c>
    </row>
    <row r="200" spans="2:15" x14ac:dyDescent="0.25">
      <c r="B200" s="49" t="s">
        <v>30</v>
      </c>
      <c r="C200" s="28" t="s">
        <v>31</v>
      </c>
      <c r="D200" s="17"/>
      <c r="E200" s="17"/>
      <c r="F200" s="17"/>
      <c r="G200" s="17"/>
      <c r="H200" s="17"/>
      <c r="I200" s="17"/>
      <c r="J200" s="35"/>
      <c r="K200" s="17" t="s">
        <v>3</v>
      </c>
      <c r="L200" s="19">
        <v>0.94</v>
      </c>
      <c r="M200" s="20" t="s">
        <v>0</v>
      </c>
      <c r="N200" s="19">
        <f t="shared" si="15"/>
        <v>0</v>
      </c>
      <c r="O200" s="21" t="s">
        <v>0</v>
      </c>
    </row>
    <row r="201" spans="2:15" ht="15.75" thickBot="1" x14ac:dyDescent="0.3">
      <c r="B201" s="49" t="s">
        <v>32</v>
      </c>
      <c r="C201" s="2" t="s">
        <v>33</v>
      </c>
      <c r="D201" s="2"/>
      <c r="E201" s="2"/>
      <c r="F201" s="2"/>
      <c r="G201" s="2"/>
      <c r="H201" s="2"/>
      <c r="I201" s="2"/>
      <c r="J201" s="53"/>
      <c r="K201" s="2" t="s">
        <v>3</v>
      </c>
      <c r="L201" s="30">
        <v>0.44</v>
      </c>
      <c r="M201" s="2" t="s">
        <v>0</v>
      </c>
      <c r="N201" s="45">
        <f t="shared" si="15"/>
        <v>0</v>
      </c>
      <c r="O201" s="21" t="s">
        <v>0</v>
      </c>
    </row>
    <row r="202" spans="2:15" ht="18" customHeight="1" x14ac:dyDescent="0.25">
      <c r="B202" s="60" t="s">
        <v>93</v>
      </c>
      <c r="C202" s="69" t="s">
        <v>95</v>
      </c>
      <c r="D202" s="69"/>
      <c r="E202" s="69"/>
      <c r="F202" s="69"/>
      <c r="G202" s="69"/>
      <c r="H202" s="69"/>
      <c r="I202" s="69"/>
      <c r="J202" s="61"/>
      <c r="K202" s="54" t="s">
        <v>93</v>
      </c>
      <c r="L202" s="62" t="s">
        <v>93</v>
      </c>
      <c r="M202" s="54" t="s">
        <v>93</v>
      </c>
      <c r="N202" s="63" t="s">
        <v>93</v>
      </c>
      <c r="O202" s="17" t="s">
        <v>93</v>
      </c>
    </row>
    <row r="203" spans="2:15" ht="30" customHeight="1" x14ac:dyDescent="0.25">
      <c r="B203" s="49" t="s">
        <v>40</v>
      </c>
      <c r="C203" s="66" t="s">
        <v>89</v>
      </c>
      <c r="D203" s="67"/>
      <c r="E203" s="67"/>
      <c r="F203" s="67"/>
      <c r="G203" s="67"/>
      <c r="H203" s="67"/>
      <c r="I203" s="68"/>
      <c r="J203" s="18">
        <v>1</v>
      </c>
      <c r="K203" s="17" t="s">
        <v>3</v>
      </c>
      <c r="L203" s="19">
        <v>0.5</v>
      </c>
      <c r="M203" s="20" t="s">
        <v>0</v>
      </c>
      <c r="N203" s="19">
        <f t="shared" ref="N203" si="16">J203*L203</f>
        <v>0.5</v>
      </c>
      <c r="O203" s="21" t="s">
        <v>0</v>
      </c>
    </row>
    <row r="204" spans="2:15" ht="32.25" customHeight="1" x14ac:dyDescent="0.25">
      <c r="B204" s="49" t="s">
        <v>45</v>
      </c>
      <c r="C204" s="66" t="s">
        <v>96</v>
      </c>
      <c r="D204" s="67"/>
      <c r="E204" s="67"/>
      <c r="F204" s="67"/>
      <c r="G204" s="67"/>
      <c r="H204" s="67"/>
      <c r="I204" s="68"/>
      <c r="J204" s="35"/>
      <c r="K204" s="17" t="s">
        <v>3</v>
      </c>
      <c r="L204" s="19">
        <v>0.5</v>
      </c>
      <c r="M204" s="20" t="s">
        <v>0</v>
      </c>
      <c r="N204" s="19">
        <f t="shared" si="15"/>
        <v>0</v>
      </c>
      <c r="O204" s="21" t="s">
        <v>0</v>
      </c>
    </row>
    <row r="205" spans="2:15" ht="30" customHeight="1" x14ac:dyDescent="0.25">
      <c r="B205" s="49" t="s">
        <v>47</v>
      </c>
      <c r="C205" s="66" t="s">
        <v>97</v>
      </c>
      <c r="D205" s="67"/>
      <c r="E205" s="67"/>
      <c r="F205" s="67"/>
      <c r="G205" s="67"/>
      <c r="H205" s="67"/>
      <c r="I205" s="68"/>
      <c r="J205" s="35"/>
      <c r="K205" s="17" t="s">
        <v>3</v>
      </c>
      <c r="L205" s="19">
        <v>0.25</v>
      </c>
      <c r="M205" s="20" t="s">
        <v>0</v>
      </c>
      <c r="N205" s="19">
        <f t="shared" ref="N205" si="17">J205*L205</f>
        <v>0</v>
      </c>
      <c r="O205" s="21" t="s">
        <v>0</v>
      </c>
    </row>
    <row r="206" spans="2:15" ht="30" customHeight="1" x14ac:dyDescent="0.25">
      <c r="B206" s="50" t="s">
        <v>66</v>
      </c>
      <c r="C206" s="89" t="s">
        <v>58</v>
      </c>
      <c r="D206" s="90"/>
      <c r="E206" s="90"/>
      <c r="F206" s="90"/>
      <c r="G206" s="90"/>
      <c r="H206" s="90"/>
      <c r="I206" s="91"/>
      <c r="J206" s="18">
        <v>1</v>
      </c>
      <c r="K206" s="37" t="s">
        <v>3</v>
      </c>
      <c r="L206" s="38">
        <v>0.5</v>
      </c>
      <c r="M206" s="39" t="s">
        <v>0</v>
      </c>
      <c r="N206" s="19">
        <f t="shared" si="15"/>
        <v>0.5</v>
      </c>
      <c r="O206" s="21" t="s">
        <v>0</v>
      </c>
    </row>
    <row r="207" spans="2:15" x14ac:dyDescent="0.25">
      <c r="B207" s="16"/>
      <c r="C207" s="17" t="s">
        <v>87</v>
      </c>
      <c r="D207" s="17"/>
      <c r="E207" s="17"/>
      <c r="F207" s="17"/>
      <c r="G207" s="17"/>
      <c r="H207" s="17"/>
      <c r="I207" s="17"/>
      <c r="J207" s="18">
        <v>1</v>
      </c>
      <c r="K207" s="17" t="s">
        <v>3</v>
      </c>
      <c r="L207" s="19">
        <v>0.5</v>
      </c>
      <c r="M207" s="20" t="s">
        <v>0</v>
      </c>
      <c r="N207" s="19">
        <f t="shared" si="15"/>
        <v>0.5</v>
      </c>
      <c r="O207" s="21" t="s">
        <v>0</v>
      </c>
    </row>
    <row r="208" spans="2:15" ht="18.75" x14ac:dyDescent="0.25">
      <c r="B208" s="4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43" t="s">
        <v>14</v>
      </c>
      <c r="O208" s="44">
        <f>SUM(N191:N207)</f>
        <v>3.3</v>
      </c>
    </row>
    <row r="209" spans="2:15" ht="18.75" x14ac:dyDescent="0.3">
      <c r="B209" s="10"/>
      <c r="N209" s="12"/>
      <c r="O209" s="22"/>
    </row>
    <row r="210" spans="2:15" x14ac:dyDescent="0.25">
      <c r="B210" s="72" t="str">
        <f>IF(O208&lt;=F187,"Mivel a SZUMMA egynértékű hossz kisebb mint a legfeljebb MEGENGEDETT egyenértékű hossz, így a méretezett füstelvezetés MEGFELEL!",IF(O208&lt;=F187*1.15,"Ha az Unical szervizes beállítja EASYr-rel a kazánon belüli 21-es Tpe paramétert 2 vagy nagyobb értékre, és 24-es illetve 35-ös kazánon belül még az 5-ös HP paramétert 80% teljesítményre vagy kisebbre, akkor a méretezett füstelvezetés MEGFELEL!","NEM felel meg!"))</f>
        <v>Mivel a SZUMMA egynértékű hossz kisebb mint a legfeljebb MEGENGEDETT egyenértékű hossz, így a méretezett füstelvezetés MEGFELEL!</v>
      </c>
      <c r="C210" s="73"/>
      <c r="D210" s="73"/>
      <c r="E210" s="73"/>
      <c r="F210" s="73"/>
      <c r="G210" s="73"/>
      <c r="H210" s="73"/>
      <c r="I210" s="73"/>
      <c r="J210" s="73"/>
      <c r="K210" s="73"/>
      <c r="L210" s="73"/>
      <c r="M210" s="73"/>
      <c r="N210" s="73"/>
      <c r="O210" s="9"/>
    </row>
    <row r="211" spans="2:15" x14ac:dyDescent="0.25">
      <c r="B211" s="72"/>
      <c r="C211" s="73"/>
      <c r="D211" s="73"/>
      <c r="E211" s="73"/>
      <c r="F211" s="73"/>
      <c r="G211" s="73"/>
      <c r="H211" s="73"/>
      <c r="I211" s="73"/>
      <c r="J211" s="73"/>
      <c r="K211" s="73"/>
      <c r="L211" s="73"/>
      <c r="M211" s="73"/>
      <c r="N211" s="73"/>
      <c r="O211" s="9"/>
    </row>
    <row r="212" spans="2:15" ht="15.75" thickBot="1" x14ac:dyDescent="0.3">
      <c r="B212" s="23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5"/>
      <c r="O212" s="26"/>
    </row>
    <row r="213" spans="2:15" x14ac:dyDescent="0.25">
      <c r="B213" s="4" t="s">
        <v>76</v>
      </c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27"/>
      <c r="O213" s="4"/>
    </row>
    <row r="214" spans="2:15" x14ac:dyDescent="0.25">
      <c r="N214" s="1"/>
    </row>
    <row r="215" spans="2:15" x14ac:dyDescent="0.25">
      <c r="N215" s="1"/>
    </row>
    <row r="216" spans="2:15" ht="15.75" thickBot="1" x14ac:dyDescent="0.3">
      <c r="B216" s="4" t="s">
        <v>63</v>
      </c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</row>
    <row r="217" spans="2:15" x14ac:dyDescent="0.25">
      <c r="B217" s="5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7"/>
    </row>
    <row r="218" spans="2:15" ht="18.75" x14ac:dyDescent="0.3">
      <c r="B218" s="8" t="s">
        <v>19</v>
      </c>
      <c r="O218" s="9"/>
    </row>
    <row r="219" spans="2:15" x14ac:dyDescent="0.25">
      <c r="B219" s="10"/>
      <c r="O219" s="9"/>
    </row>
    <row r="220" spans="2:15" x14ac:dyDescent="0.25">
      <c r="B220" s="10" t="s">
        <v>79</v>
      </c>
      <c r="E220" s="40" t="s">
        <v>17</v>
      </c>
      <c r="O220" s="9"/>
    </row>
    <row r="221" spans="2:15" x14ac:dyDescent="0.25">
      <c r="B221" s="10"/>
      <c r="O221" s="9"/>
    </row>
    <row r="222" spans="2:15" ht="18.75" x14ac:dyDescent="0.4">
      <c r="B222" s="10" t="s">
        <v>18</v>
      </c>
      <c r="E222" s="11" t="s">
        <v>62</v>
      </c>
      <c r="F222" s="40" t="s">
        <v>17</v>
      </c>
      <c r="O222" s="9"/>
    </row>
    <row r="223" spans="2:15" x14ac:dyDescent="0.25">
      <c r="B223" s="10"/>
      <c r="O223" s="9"/>
    </row>
    <row r="224" spans="2:15" x14ac:dyDescent="0.25">
      <c r="B224" s="10" t="s">
        <v>77</v>
      </c>
      <c r="E224" s="40" t="s">
        <v>17</v>
      </c>
      <c r="O224" s="9"/>
    </row>
    <row r="225" spans="2:15" x14ac:dyDescent="0.25">
      <c r="B225" s="10"/>
      <c r="F225" s="12" t="s">
        <v>78</v>
      </c>
      <c r="G225" s="40" t="s">
        <v>17</v>
      </c>
      <c r="O225" s="9"/>
    </row>
    <row r="226" spans="2:15" x14ac:dyDescent="0.25">
      <c r="B226" s="10"/>
      <c r="O226" s="9"/>
    </row>
    <row r="227" spans="2:15" x14ac:dyDescent="0.25">
      <c r="B227" s="10" t="s">
        <v>13</v>
      </c>
      <c r="E227" s="41" t="s">
        <v>17</v>
      </c>
      <c r="O227" s="9"/>
    </row>
    <row r="228" spans="2:15" x14ac:dyDescent="0.25">
      <c r="B228" s="10"/>
      <c r="O228" s="9"/>
    </row>
    <row r="229" spans="2:15" ht="18.75" x14ac:dyDescent="0.3">
      <c r="B229" s="51" t="s">
        <v>85</v>
      </c>
      <c r="O229" s="9"/>
    </row>
    <row r="230" spans="2:15" ht="18.75" x14ac:dyDescent="0.3">
      <c r="B230" s="10" t="s">
        <v>20</v>
      </c>
      <c r="F230" s="3">
        <v>30</v>
      </c>
      <c r="G230" t="s">
        <v>54</v>
      </c>
      <c r="H230" s="73" t="s">
        <v>70</v>
      </c>
      <c r="I230" s="73"/>
      <c r="J230" s="73"/>
      <c r="K230" s="73"/>
      <c r="L230" s="73"/>
      <c r="M230" s="73"/>
      <c r="N230" s="73"/>
      <c r="O230" s="87"/>
    </row>
    <row r="231" spans="2:15" ht="18.75" x14ac:dyDescent="0.3">
      <c r="B231" s="10"/>
      <c r="F231" s="3"/>
      <c r="H231" s="73"/>
      <c r="I231" s="73"/>
      <c r="J231" s="73"/>
      <c r="K231" s="73"/>
      <c r="L231" s="73"/>
      <c r="M231" s="73"/>
      <c r="N231" s="73"/>
      <c r="O231" s="87"/>
    </row>
    <row r="232" spans="2:15" x14ac:dyDescent="0.25">
      <c r="B232" s="10"/>
      <c r="N232" s="12"/>
      <c r="O232" s="9"/>
    </row>
    <row r="233" spans="2:15" ht="43.5" customHeight="1" x14ac:dyDescent="0.25">
      <c r="B233" s="13"/>
      <c r="C233" s="14"/>
      <c r="D233" s="14"/>
      <c r="E233" s="14"/>
      <c r="F233" s="14"/>
      <c r="G233" s="14"/>
      <c r="H233" s="14"/>
      <c r="I233" s="14"/>
      <c r="J233" s="15"/>
      <c r="K233" s="14"/>
      <c r="L233" s="70" t="s">
        <v>15</v>
      </c>
      <c r="M233" s="80"/>
      <c r="N233" s="70" t="s">
        <v>16</v>
      </c>
      <c r="O233" s="71"/>
    </row>
    <row r="234" spans="2:15" ht="30" customHeight="1" x14ac:dyDescent="0.25">
      <c r="B234" s="49" t="s">
        <v>39</v>
      </c>
      <c r="C234" s="66" t="s">
        <v>55</v>
      </c>
      <c r="D234" s="67"/>
      <c r="E234" s="67"/>
      <c r="F234" s="67"/>
      <c r="G234" s="67"/>
      <c r="H234" s="67"/>
      <c r="I234" s="68"/>
      <c r="J234" s="18">
        <v>1</v>
      </c>
      <c r="K234" s="17" t="s">
        <v>3</v>
      </c>
      <c r="L234" s="19">
        <v>0.11</v>
      </c>
      <c r="M234" s="20" t="s">
        <v>0</v>
      </c>
      <c r="N234" s="19">
        <f t="shared" ref="N234:N246" si="18">J234*L234</f>
        <v>0.11</v>
      </c>
      <c r="O234" s="21" t="s">
        <v>0</v>
      </c>
    </row>
    <row r="235" spans="2:15" x14ac:dyDescent="0.25">
      <c r="B235" s="49" t="s">
        <v>40</v>
      </c>
      <c r="C235" s="17" t="s">
        <v>90</v>
      </c>
      <c r="D235" s="17"/>
      <c r="E235" s="17"/>
      <c r="F235" s="17"/>
      <c r="G235" s="17"/>
      <c r="H235" s="17"/>
      <c r="I235" s="17"/>
      <c r="J235" s="35"/>
      <c r="K235" s="17" t="s">
        <v>3</v>
      </c>
      <c r="L235" s="19">
        <v>3</v>
      </c>
      <c r="M235" s="20" t="s">
        <v>0</v>
      </c>
      <c r="N235" s="19">
        <f t="shared" si="18"/>
        <v>0</v>
      </c>
      <c r="O235" s="21" t="s">
        <v>0</v>
      </c>
    </row>
    <row r="236" spans="2:15" x14ac:dyDescent="0.25">
      <c r="B236" s="49" t="s">
        <v>51</v>
      </c>
      <c r="C236" s="28" t="s">
        <v>52</v>
      </c>
      <c r="D236" s="17"/>
      <c r="E236" s="17"/>
      <c r="F236" s="17"/>
      <c r="G236" s="17"/>
      <c r="H236" s="17"/>
      <c r="I236" s="20"/>
      <c r="J236" s="35"/>
      <c r="K236" s="17" t="s">
        <v>3</v>
      </c>
      <c r="L236" s="19">
        <v>3</v>
      </c>
      <c r="M236" s="20" t="s">
        <v>0</v>
      </c>
      <c r="N236" s="19">
        <f>J236*L236</f>
        <v>0</v>
      </c>
      <c r="O236" s="21" t="s">
        <v>0</v>
      </c>
    </row>
    <row r="237" spans="2:15" ht="75.75" customHeight="1" x14ac:dyDescent="0.25">
      <c r="B237" s="16"/>
      <c r="C237" s="67" t="s">
        <v>69</v>
      </c>
      <c r="D237" s="67"/>
      <c r="E237" s="67"/>
      <c r="F237" s="67"/>
      <c r="G237" s="67"/>
      <c r="H237" s="67"/>
      <c r="I237" s="67"/>
      <c r="J237" s="52">
        <f>IF(J235+J236&gt;1.9,0.5,0)</f>
        <v>0</v>
      </c>
      <c r="K237" s="17" t="s">
        <v>59</v>
      </c>
      <c r="L237" s="19">
        <v>1.5</v>
      </c>
      <c r="M237" s="20" t="s">
        <v>0</v>
      </c>
      <c r="N237" s="19">
        <f t="shared" ref="N237" si="19">J237*L237</f>
        <v>0</v>
      </c>
      <c r="O237" s="21" t="s">
        <v>0</v>
      </c>
    </row>
    <row r="238" spans="2:15" x14ac:dyDescent="0.25">
      <c r="B238" s="49" t="s">
        <v>41</v>
      </c>
      <c r="C238" s="17" t="s">
        <v>42</v>
      </c>
      <c r="D238" s="17"/>
      <c r="E238" s="17"/>
      <c r="F238" s="17"/>
      <c r="G238" s="17"/>
      <c r="H238" s="17"/>
      <c r="I238" s="17"/>
      <c r="J238" s="35"/>
      <c r="K238" s="17" t="s">
        <v>3</v>
      </c>
      <c r="L238" s="19">
        <v>1.5</v>
      </c>
      <c r="M238" s="20" t="s">
        <v>0</v>
      </c>
      <c r="N238" s="19">
        <f t="shared" si="18"/>
        <v>0</v>
      </c>
      <c r="O238" s="21" t="s">
        <v>0</v>
      </c>
    </row>
    <row r="239" spans="2:15" x14ac:dyDescent="0.25">
      <c r="B239" s="49" t="s">
        <v>49</v>
      </c>
      <c r="C239" s="17" t="s">
        <v>50</v>
      </c>
      <c r="D239" s="17"/>
      <c r="E239" s="17"/>
      <c r="F239" s="17"/>
      <c r="G239" s="17"/>
      <c r="H239" s="17"/>
      <c r="I239" s="17"/>
      <c r="J239" s="35"/>
      <c r="K239" s="17" t="s">
        <v>3</v>
      </c>
      <c r="L239" s="19">
        <v>0.16</v>
      </c>
      <c r="M239" s="20" t="s">
        <v>0</v>
      </c>
      <c r="N239" s="19">
        <f>J239*L239</f>
        <v>0</v>
      </c>
      <c r="O239" s="21" t="s">
        <v>0</v>
      </c>
    </row>
    <row r="240" spans="2:15" ht="30" customHeight="1" x14ac:dyDescent="0.25">
      <c r="B240" s="49" t="s">
        <v>43</v>
      </c>
      <c r="C240" s="67" t="s">
        <v>72</v>
      </c>
      <c r="D240" s="67"/>
      <c r="E240" s="67"/>
      <c r="F240" s="67"/>
      <c r="G240" s="67"/>
      <c r="H240" s="67"/>
      <c r="I240" s="67"/>
      <c r="J240" s="18">
        <v>1</v>
      </c>
      <c r="K240" s="17" t="s">
        <v>3</v>
      </c>
      <c r="L240" s="19">
        <v>1</v>
      </c>
      <c r="M240" s="20" t="s">
        <v>0</v>
      </c>
      <c r="N240" s="19">
        <f t="shared" si="18"/>
        <v>1</v>
      </c>
      <c r="O240" s="21" t="s">
        <v>0</v>
      </c>
    </row>
    <row r="241" spans="2:15" ht="30" customHeight="1" x14ac:dyDescent="0.25">
      <c r="B241" s="49" t="s">
        <v>44</v>
      </c>
      <c r="C241" s="66" t="s">
        <v>61</v>
      </c>
      <c r="D241" s="67"/>
      <c r="E241" s="67"/>
      <c r="F241" s="67"/>
      <c r="G241" s="67"/>
      <c r="H241" s="67"/>
      <c r="I241" s="68"/>
      <c r="J241" s="18">
        <v>0</v>
      </c>
      <c r="K241" s="17" t="s">
        <v>3</v>
      </c>
      <c r="L241" s="19">
        <v>0.88</v>
      </c>
      <c r="M241" s="20" t="s">
        <v>0</v>
      </c>
      <c r="N241" s="19">
        <f t="shared" si="18"/>
        <v>0</v>
      </c>
      <c r="O241" s="21" t="s">
        <v>0</v>
      </c>
    </row>
    <row r="242" spans="2:15" ht="16.5" customHeight="1" x14ac:dyDescent="0.25">
      <c r="B242" s="49" t="s">
        <v>45</v>
      </c>
      <c r="C242" s="17" t="s">
        <v>46</v>
      </c>
      <c r="D242" s="17"/>
      <c r="E242" s="17"/>
      <c r="F242" s="17"/>
      <c r="G242" s="17"/>
      <c r="H242" s="17"/>
      <c r="I242" s="17"/>
      <c r="J242" s="35"/>
      <c r="K242" s="17" t="s">
        <v>3</v>
      </c>
      <c r="L242" s="19">
        <v>0.94</v>
      </c>
      <c r="M242" s="20" t="s">
        <v>0</v>
      </c>
      <c r="N242" s="19">
        <f>J242*L242</f>
        <v>0</v>
      </c>
      <c r="O242" s="21" t="s">
        <v>0</v>
      </c>
    </row>
    <row r="243" spans="2:15" ht="17.25" customHeight="1" x14ac:dyDescent="0.25">
      <c r="B243" s="49" t="s">
        <v>47</v>
      </c>
      <c r="C243" s="17" t="s">
        <v>48</v>
      </c>
      <c r="D243" s="17"/>
      <c r="E243" s="17"/>
      <c r="F243" s="17"/>
      <c r="G243" s="17"/>
      <c r="H243" s="17"/>
      <c r="I243" s="17"/>
      <c r="J243" s="35"/>
      <c r="K243" s="17" t="s">
        <v>3</v>
      </c>
      <c r="L243" s="19">
        <v>0.45</v>
      </c>
      <c r="M243" s="20" t="s">
        <v>0</v>
      </c>
      <c r="N243" s="19">
        <f>J243*L243</f>
        <v>0</v>
      </c>
      <c r="O243" s="21" t="s">
        <v>0</v>
      </c>
    </row>
    <row r="244" spans="2:15" x14ac:dyDescent="0.25">
      <c r="B244" s="49" t="s">
        <v>64</v>
      </c>
      <c r="C244" s="17" t="s">
        <v>56</v>
      </c>
      <c r="D244" s="17"/>
      <c r="E244" s="17"/>
      <c r="F244" s="17"/>
      <c r="G244" s="17"/>
      <c r="H244" s="17"/>
      <c r="I244" s="17"/>
      <c r="J244" s="35"/>
      <c r="K244" s="17" t="s">
        <v>0</v>
      </c>
      <c r="L244" s="19">
        <v>1.7</v>
      </c>
      <c r="M244" s="20" t="s">
        <v>0</v>
      </c>
      <c r="N244" s="19">
        <f t="shared" si="18"/>
        <v>0</v>
      </c>
      <c r="O244" s="21" t="s">
        <v>0</v>
      </c>
    </row>
    <row r="245" spans="2:15" ht="45.75" customHeight="1" x14ac:dyDescent="0.25">
      <c r="B245" s="49" t="s">
        <v>65</v>
      </c>
      <c r="C245" s="66" t="s">
        <v>57</v>
      </c>
      <c r="D245" s="67"/>
      <c r="E245" s="67"/>
      <c r="F245" s="67"/>
      <c r="G245" s="67"/>
      <c r="H245" s="67"/>
      <c r="I245" s="68"/>
      <c r="J245" s="35"/>
      <c r="K245" s="17" t="s">
        <v>3</v>
      </c>
      <c r="L245" s="19">
        <v>0.08</v>
      </c>
      <c r="M245" s="20" t="s">
        <v>0</v>
      </c>
      <c r="N245" s="19">
        <f t="shared" ref="N245" si="20">J245*L245</f>
        <v>0</v>
      </c>
      <c r="O245" s="21" t="s">
        <v>0</v>
      </c>
    </row>
    <row r="246" spans="2:15" s="2" customFormat="1" ht="30" customHeight="1" x14ac:dyDescent="0.25">
      <c r="B246" s="49" t="s">
        <v>66</v>
      </c>
      <c r="C246" s="81" t="s">
        <v>58</v>
      </c>
      <c r="D246" s="82"/>
      <c r="E246" s="82"/>
      <c r="F246" s="82"/>
      <c r="G246" s="82"/>
      <c r="H246" s="82"/>
      <c r="I246" s="83"/>
      <c r="J246" s="52"/>
      <c r="K246" s="17" t="s">
        <v>3</v>
      </c>
      <c r="L246" s="19">
        <v>0.5</v>
      </c>
      <c r="M246" s="20" t="s">
        <v>0</v>
      </c>
      <c r="N246" s="19">
        <f t="shared" si="18"/>
        <v>0</v>
      </c>
      <c r="O246" s="21" t="s">
        <v>0</v>
      </c>
    </row>
    <row r="247" spans="2:15" ht="48" customHeight="1" x14ac:dyDescent="0.25">
      <c r="B247" s="49" t="s">
        <v>25</v>
      </c>
      <c r="C247" s="84" t="s">
        <v>60</v>
      </c>
      <c r="D247" s="85"/>
      <c r="E247" s="85"/>
      <c r="F247" s="85"/>
      <c r="G247" s="85"/>
      <c r="H247" s="85"/>
      <c r="I247" s="86"/>
      <c r="J247" s="52"/>
      <c r="K247" s="29" t="s">
        <v>3</v>
      </c>
      <c r="L247" s="30">
        <v>1.5</v>
      </c>
      <c r="M247" s="31" t="s">
        <v>0</v>
      </c>
      <c r="N247" s="32">
        <f t="shared" ref="N247" si="21">J247*L247</f>
        <v>0</v>
      </c>
      <c r="O247" s="33" t="s">
        <v>0</v>
      </c>
    </row>
    <row r="248" spans="2:15" ht="40.5" customHeight="1" x14ac:dyDescent="0.25">
      <c r="B248" s="64" t="s">
        <v>99</v>
      </c>
      <c r="C248" s="81" t="s">
        <v>101</v>
      </c>
      <c r="D248" s="82"/>
      <c r="E248" s="82"/>
      <c r="F248" s="82"/>
      <c r="G248" s="82"/>
      <c r="H248" s="82"/>
      <c r="I248" s="83"/>
      <c r="J248" s="52"/>
      <c r="K248" s="17" t="s">
        <v>3</v>
      </c>
      <c r="L248" s="19">
        <v>1.1399999999999999</v>
      </c>
      <c r="M248" s="20" t="s">
        <v>0</v>
      </c>
      <c r="N248" s="19">
        <f>J248*L248</f>
        <v>0</v>
      </c>
      <c r="O248" s="21" t="s">
        <v>0</v>
      </c>
    </row>
    <row r="249" spans="2:15" ht="15" customHeight="1" x14ac:dyDescent="0.25">
      <c r="B249" s="49" t="s">
        <v>53</v>
      </c>
      <c r="C249" s="17" t="s">
        <v>73</v>
      </c>
      <c r="D249" s="17"/>
      <c r="E249" s="17"/>
      <c r="F249" s="17"/>
      <c r="G249" s="17"/>
      <c r="H249" s="17"/>
      <c r="I249" s="17"/>
      <c r="J249" s="52"/>
      <c r="K249" s="17" t="s">
        <v>3</v>
      </c>
      <c r="L249" s="19">
        <v>0.93</v>
      </c>
      <c r="M249" s="20" t="s">
        <v>0</v>
      </c>
      <c r="N249" s="19">
        <f>J249*L249</f>
        <v>0</v>
      </c>
      <c r="O249" s="21" t="s">
        <v>0</v>
      </c>
    </row>
    <row r="250" spans="2:15" ht="30" customHeight="1" x14ac:dyDescent="0.25">
      <c r="B250" s="16"/>
      <c r="C250" s="66" t="s">
        <v>74</v>
      </c>
      <c r="D250" s="67"/>
      <c r="E250" s="67"/>
      <c r="F250" s="67"/>
      <c r="G250" s="67"/>
      <c r="H250" s="67"/>
      <c r="I250" s="68"/>
      <c r="J250" s="18">
        <v>0</v>
      </c>
      <c r="K250" s="17" t="s">
        <v>3</v>
      </c>
      <c r="L250" s="19">
        <v>0</v>
      </c>
      <c r="M250" s="20" t="s">
        <v>0</v>
      </c>
      <c r="N250" s="19">
        <f>J250*L250</f>
        <v>0</v>
      </c>
      <c r="O250" s="21" t="s">
        <v>0</v>
      </c>
    </row>
    <row r="251" spans="2:15" ht="18.75" x14ac:dyDescent="0.25">
      <c r="B251" s="4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43" t="s">
        <v>14</v>
      </c>
      <c r="O251" s="44">
        <f>SUM(N234:N250)</f>
        <v>1.1100000000000001</v>
      </c>
    </row>
    <row r="252" spans="2:15" ht="18.75" x14ac:dyDescent="0.3">
      <c r="B252" s="10"/>
      <c r="N252" s="12"/>
      <c r="O252" s="22"/>
    </row>
    <row r="253" spans="2:15" x14ac:dyDescent="0.25">
      <c r="B253" s="72" t="str">
        <f>IF(O251&lt;=F230,"Mivel a SZUMMA egynértékű hossz kisebb mint a legfeljebb MEGENGEDETT egyenértékű hossz, így a méretezett füstelvezetés MEGFELEL!",IF(O251&lt;=F230*1.15,"Ha az Unical szervizes beállítja EASYr-rel a kazánon belüli 21-es Tpe paramétert 2 vagy nagyobb értékre, és 24-es illetve 35-ös kazánon belül még az 5-ös HP paramétert 80% teljesítményre vagy kisebbre, akkor a méretezett füstelvezetés MEGFELEL!","NEM felel meg!"))</f>
        <v>Mivel a SZUMMA egynértékű hossz kisebb mint a legfeljebb MEGENGEDETT egyenértékű hossz, így a méretezett füstelvezetés MEGFELEL!</v>
      </c>
      <c r="C253" s="73"/>
      <c r="D253" s="73"/>
      <c r="E253" s="73"/>
      <c r="F253" s="73"/>
      <c r="G253" s="73"/>
      <c r="H253" s="73"/>
      <c r="I253" s="73"/>
      <c r="J253" s="73"/>
      <c r="K253" s="73"/>
      <c r="L253" s="73"/>
      <c r="M253" s="73"/>
      <c r="N253" s="73"/>
      <c r="O253" s="9"/>
    </row>
    <row r="254" spans="2:15" x14ac:dyDescent="0.25">
      <c r="B254" s="72"/>
      <c r="C254" s="73"/>
      <c r="D254" s="73"/>
      <c r="E254" s="73"/>
      <c r="F254" s="73"/>
      <c r="G254" s="73"/>
      <c r="H254" s="73"/>
      <c r="I254" s="73"/>
      <c r="J254" s="73"/>
      <c r="K254" s="73"/>
      <c r="L254" s="73"/>
      <c r="M254" s="73"/>
      <c r="N254" s="73"/>
      <c r="O254" s="9"/>
    </row>
    <row r="255" spans="2:15" ht="15.75" thickBot="1" x14ac:dyDescent="0.3">
      <c r="B255" s="23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5"/>
      <c r="O255" s="26"/>
    </row>
    <row r="256" spans="2:15" x14ac:dyDescent="0.25">
      <c r="B256" s="4" t="s">
        <v>76</v>
      </c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27"/>
      <c r="O256" s="4"/>
    </row>
    <row r="259" spans="2:15" ht="15.75" thickBot="1" x14ac:dyDescent="0.3">
      <c r="B259" s="4" t="s">
        <v>63</v>
      </c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</row>
    <row r="260" spans="2:15" x14ac:dyDescent="0.25">
      <c r="B260" s="5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7"/>
    </row>
    <row r="261" spans="2:15" ht="18.75" x14ac:dyDescent="0.3">
      <c r="B261" s="8" t="s">
        <v>19</v>
      </c>
      <c r="O261" s="9"/>
    </row>
    <row r="262" spans="2:15" x14ac:dyDescent="0.25">
      <c r="B262" s="10"/>
      <c r="O262" s="9"/>
    </row>
    <row r="263" spans="2:15" x14ac:dyDescent="0.25">
      <c r="B263" s="10" t="s">
        <v>79</v>
      </c>
      <c r="E263" s="40" t="s">
        <v>17</v>
      </c>
      <c r="O263" s="9"/>
    </row>
    <row r="264" spans="2:15" x14ac:dyDescent="0.25">
      <c r="B264" s="10"/>
      <c r="O264" s="9"/>
    </row>
    <row r="265" spans="2:15" ht="18.75" x14ac:dyDescent="0.4">
      <c r="B265" s="10" t="s">
        <v>18</v>
      </c>
      <c r="E265" s="11" t="s">
        <v>62</v>
      </c>
      <c r="F265" s="40" t="s">
        <v>17</v>
      </c>
      <c r="O265" s="9"/>
    </row>
    <row r="266" spans="2:15" x14ac:dyDescent="0.25">
      <c r="B266" s="10"/>
      <c r="O266" s="9"/>
    </row>
    <row r="267" spans="2:15" x14ac:dyDescent="0.25">
      <c r="B267" s="10" t="s">
        <v>77</v>
      </c>
      <c r="E267" s="40" t="s">
        <v>17</v>
      </c>
      <c r="O267" s="9"/>
    </row>
    <row r="268" spans="2:15" x14ac:dyDescent="0.25">
      <c r="B268" s="10"/>
      <c r="F268" s="12" t="s">
        <v>78</v>
      </c>
      <c r="G268" s="40" t="s">
        <v>17</v>
      </c>
      <c r="O268" s="9"/>
    </row>
    <row r="269" spans="2:15" x14ac:dyDescent="0.25">
      <c r="B269" s="10"/>
      <c r="O269" s="9"/>
    </row>
    <row r="270" spans="2:15" x14ac:dyDescent="0.25">
      <c r="B270" s="10" t="s">
        <v>13</v>
      </c>
      <c r="E270" s="41" t="s">
        <v>17</v>
      </c>
      <c r="O270" s="9"/>
    </row>
    <row r="271" spans="2:15" x14ac:dyDescent="0.25">
      <c r="B271" s="10"/>
      <c r="O271" s="9"/>
    </row>
    <row r="272" spans="2:15" ht="18.75" x14ac:dyDescent="0.3">
      <c r="B272" s="51" t="s">
        <v>83</v>
      </c>
      <c r="O272" s="9"/>
    </row>
    <row r="273" spans="2:15" ht="18.75" x14ac:dyDescent="0.3">
      <c r="B273" s="10" t="s">
        <v>20</v>
      </c>
      <c r="F273" s="3">
        <v>40</v>
      </c>
      <c r="G273" t="s">
        <v>54</v>
      </c>
      <c r="H273" s="73" t="s">
        <v>70</v>
      </c>
      <c r="I273" s="73"/>
      <c r="J273" s="73"/>
      <c r="K273" s="73"/>
      <c r="L273" s="73"/>
      <c r="M273" s="73"/>
      <c r="N273" s="73"/>
      <c r="O273" s="87"/>
    </row>
    <row r="274" spans="2:15" x14ac:dyDescent="0.25">
      <c r="B274" s="10"/>
      <c r="F274" s="65" t="s">
        <v>82</v>
      </c>
      <c r="H274" s="73"/>
      <c r="I274" s="73"/>
      <c r="J274" s="73"/>
      <c r="K274" s="73"/>
      <c r="L274" s="73"/>
      <c r="M274" s="73"/>
      <c r="N274" s="73"/>
      <c r="O274" s="87"/>
    </row>
    <row r="275" spans="2:15" x14ac:dyDescent="0.25">
      <c r="B275" s="10"/>
      <c r="N275" s="12"/>
      <c r="O275" s="9"/>
    </row>
    <row r="276" spans="2:15" ht="42.75" customHeight="1" x14ac:dyDescent="0.25">
      <c r="B276" s="13"/>
      <c r="C276" s="14"/>
      <c r="D276" s="14"/>
      <c r="E276" s="14"/>
      <c r="F276" s="14"/>
      <c r="G276" s="14"/>
      <c r="H276" s="14"/>
      <c r="I276" s="14"/>
      <c r="J276" s="15"/>
      <c r="K276" s="14"/>
      <c r="L276" s="70" t="s">
        <v>15</v>
      </c>
      <c r="M276" s="80"/>
      <c r="N276" s="70" t="s">
        <v>16</v>
      </c>
      <c r="O276" s="71"/>
    </row>
    <row r="277" spans="2:15" ht="30.75" customHeight="1" x14ac:dyDescent="0.25">
      <c r="B277" s="49" t="s">
        <v>39</v>
      </c>
      <c r="C277" s="66" t="s">
        <v>55</v>
      </c>
      <c r="D277" s="67"/>
      <c r="E277" s="67"/>
      <c r="F277" s="67"/>
      <c r="G277" s="67"/>
      <c r="H277" s="67"/>
      <c r="I277" s="68"/>
      <c r="J277" s="18">
        <v>1</v>
      </c>
      <c r="K277" s="17" t="s">
        <v>3</v>
      </c>
      <c r="L277" s="19">
        <v>0.11</v>
      </c>
      <c r="M277" s="20" t="s">
        <v>0</v>
      </c>
      <c r="N277" s="19">
        <f t="shared" ref="N277:N278" si="22">J277*L277</f>
        <v>0.11</v>
      </c>
      <c r="O277" s="21" t="s">
        <v>0</v>
      </c>
    </row>
    <row r="278" spans="2:15" x14ac:dyDescent="0.25">
      <c r="B278" s="49" t="s">
        <v>40</v>
      </c>
      <c r="C278" s="17" t="s">
        <v>90</v>
      </c>
      <c r="D278" s="17"/>
      <c r="E278" s="17"/>
      <c r="F278" s="17"/>
      <c r="G278" s="17"/>
      <c r="H278" s="17"/>
      <c r="I278" s="17"/>
      <c r="J278" s="35"/>
      <c r="K278" s="17" t="s">
        <v>3</v>
      </c>
      <c r="L278" s="19">
        <v>3</v>
      </c>
      <c r="M278" s="20" t="s">
        <v>0</v>
      </c>
      <c r="N278" s="19">
        <f t="shared" si="22"/>
        <v>0</v>
      </c>
      <c r="O278" s="21" t="s">
        <v>0</v>
      </c>
    </row>
    <row r="279" spans="2:15" x14ac:dyDescent="0.25">
      <c r="B279" s="49" t="s">
        <v>51</v>
      </c>
      <c r="C279" s="28" t="s">
        <v>52</v>
      </c>
      <c r="D279" s="17"/>
      <c r="E279" s="17"/>
      <c r="F279" s="17"/>
      <c r="G279" s="17"/>
      <c r="H279" s="17"/>
      <c r="I279" s="20"/>
      <c r="J279" s="35"/>
      <c r="K279" s="17" t="s">
        <v>3</v>
      </c>
      <c r="L279" s="19">
        <v>3</v>
      </c>
      <c r="M279" s="20" t="s">
        <v>0</v>
      </c>
      <c r="N279" s="19">
        <f>J279*L279</f>
        <v>0</v>
      </c>
      <c r="O279" s="21" t="s">
        <v>0</v>
      </c>
    </row>
    <row r="280" spans="2:15" ht="76.5" customHeight="1" x14ac:dyDescent="0.25">
      <c r="B280" s="16"/>
      <c r="C280" s="67" t="s">
        <v>69</v>
      </c>
      <c r="D280" s="67"/>
      <c r="E280" s="67"/>
      <c r="F280" s="67"/>
      <c r="G280" s="67"/>
      <c r="H280" s="67"/>
      <c r="I280" s="67"/>
      <c r="J280" s="52">
        <f>IF(J278+J279&gt;1.9,0.5,0)</f>
        <v>0</v>
      </c>
      <c r="K280" s="17" t="s">
        <v>59</v>
      </c>
      <c r="L280" s="19">
        <v>1.5</v>
      </c>
      <c r="M280" s="20" t="s">
        <v>0</v>
      </c>
      <c r="N280" s="19">
        <f t="shared" ref="N280:N281" si="23">J280*L280</f>
        <v>0</v>
      </c>
      <c r="O280" s="21" t="s">
        <v>0</v>
      </c>
    </row>
    <row r="281" spans="2:15" x14ac:dyDescent="0.25">
      <c r="B281" s="49" t="s">
        <v>41</v>
      </c>
      <c r="C281" s="17" t="s">
        <v>42</v>
      </c>
      <c r="D281" s="17"/>
      <c r="E281" s="17"/>
      <c r="F281" s="17"/>
      <c r="G281" s="17"/>
      <c r="H281" s="17"/>
      <c r="I281" s="17"/>
      <c r="J281" s="35"/>
      <c r="K281" s="17" t="s">
        <v>3</v>
      </c>
      <c r="L281" s="19">
        <v>1.5</v>
      </c>
      <c r="M281" s="20" t="s">
        <v>0</v>
      </c>
      <c r="N281" s="19">
        <f t="shared" si="23"/>
        <v>0</v>
      </c>
      <c r="O281" s="21" t="s">
        <v>0</v>
      </c>
    </row>
    <row r="282" spans="2:15" x14ac:dyDescent="0.25">
      <c r="B282" s="49" t="s">
        <v>49</v>
      </c>
      <c r="C282" s="17" t="s">
        <v>50</v>
      </c>
      <c r="D282" s="17"/>
      <c r="E282" s="17"/>
      <c r="F282" s="17"/>
      <c r="G282" s="17"/>
      <c r="H282" s="17"/>
      <c r="I282" s="17"/>
      <c r="J282" s="35"/>
      <c r="K282" s="17" t="s">
        <v>3</v>
      </c>
      <c r="L282" s="19">
        <v>0.16</v>
      </c>
      <c r="M282" s="20" t="s">
        <v>0</v>
      </c>
      <c r="N282" s="19">
        <f>J282*L282</f>
        <v>0</v>
      </c>
      <c r="O282" s="21" t="s">
        <v>0</v>
      </c>
    </row>
    <row r="283" spans="2:15" ht="15" customHeight="1" x14ac:dyDescent="0.25">
      <c r="B283" s="49" t="s">
        <v>43</v>
      </c>
      <c r="C283" s="67" t="s">
        <v>75</v>
      </c>
      <c r="D283" s="67"/>
      <c r="E283" s="67"/>
      <c r="F283" s="67"/>
      <c r="G283" s="67"/>
      <c r="H283" s="67"/>
      <c r="I283" s="67"/>
      <c r="J283" s="18">
        <v>0</v>
      </c>
      <c r="K283" s="17" t="s">
        <v>3</v>
      </c>
      <c r="L283" s="19">
        <v>1</v>
      </c>
      <c r="M283" s="20" t="s">
        <v>0</v>
      </c>
      <c r="N283" s="19">
        <f t="shared" ref="N283:N284" si="24">J283*L283</f>
        <v>0</v>
      </c>
      <c r="O283" s="21" t="s">
        <v>0</v>
      </c>
    </row>
    <row r="284" spans="2:15" ht="30.75" customHeight="1" x14ac:dyDescent="0.25">
      <c r="B284" s="49" t="s">
        <v>44</v>
      </c>
      <c r="C284" s="66" t="s">
        <v>61</v>
      </c>
      <c r="D284" s="67"/>
      <c r="E284" s="67"/>
      <c r="F284" s="67"/>
      <c r="G284" s="67"/>
      <c r="H284" s="67"/>
      <c r="I284" s="68"/>
      <c r="J284" s="35"/>
      <c r="K284" s="17" t="s">
        <v>3</v>
      </c>
      <c r="L284" s="19">
        <v>0.88</v>
      </c>
      <c r="M284" s="20" t="s">
        <v>0</v>
      </c>
      <c r="N284" s="19">
        <f t="shared" si="24"/>
        <v>0</v>
      </c>
      <c r="O284" s="21" t="s">
        <v>0</v>
      </c>
    </row>
    <row r="285" spans="2:15" x14ac:dyDescent="0.25">
      <c r="B285" s="49" t="s">
        <v>45</v>
      </c>
      <c r="C285" s="17" t="s">
        <v>46</v>
      </c>
      <c r="D285" s="17"/>
      <c r="E285" s="17"/>
      <c r="F285" s="17"/>
      <c r="G285" s="17"/>
      <c r="H285" s="17"/>
      <c r="I285" s="17"/>
      <c r="J285" s="35"/>
      <c r="K285" s="17" t="s">
        <v>3</v>
      </c>
      <c r="L285" s="19">
        <v>0.94</v>
      </c>
      <c r="M285" s="20" t="s">
        <v>0</v>
      </c>
      <c r="N285" s="19">
        <f>J285*L285</f>
        <v>0</v>
      </c>
      <c r="O285" s="21" t="s">
        <v>0</v>
      </c>
    </row>
    <row r="286" spans="2:15" x14ac:dyDescent="0.25">
      <c r="B286" s="49" t="s">
        <v>47</v>
      </c>
      <c r="C286" s="17" t="s">
        <v>48</v>
      </c>
      <c r="D286" s="17"/>
      <c r="E286" s="17"/>
      <c r="F286" s="17"/>
      <c r="G286" s="17"/>
      <c r="H286" s="17"/>
      <c r="I286" s="17"/>
      <c r="J286" s="35"/>
      <c r="K286" s="17" t="s">
        <v>3</v>
      </c>
      <c r="L286" s="19">
        <v>0.45</v>
      </c>
      <c r="M286" s="20" t="s">
        <v>0</v>
      </c>
      <c r="N286" s="19">
        <f>J286*L286</f>
        <v>0</v>
      </c>
      <c r="O286" s="21" t="s">
        <v>0</v>
      </c>
    </row>
    <row r="287" spans="2:15" x14ac:dyDescent="0.25">
      <c r="B287" s="49" t="s">
        <v>64</v>
      </c>
      <c r="C287" s="17" t="s">
        <v>56</v>
      </c>
      <c r="D287" s="17"/>
      <c r="E287" s="17"/>
      <c r="F287" s="17"/>
      <c r="G287" s="17"/>
      <c r="H287" s="17"/>
      <c r="I287" s="17"/>
      <c r="J287" s="35"/>
      <c r="K287" s="17" t="s">
        <v>0</v>
      </c>
      <c r="L287" s="19">
        <v>1.7</v>
      </c>
      <c r="M287" s="20" t="s">
        <v>0</v>
      </c>
      <c r="N287" s="19">
        <f t="shared" ref="N287:N290" si="25">J287*L287</f>
        <v>0</v>
      </c>
      <c r="O287" s="21" t="s">
        <v>0</v>
      </c>
    </row>
    <row r="288" spans="2:15" ht="47.25" customHeight="1" x14ac:dyDescent="0.25">
      <c r="B288" s="49" t="s">
        <v>65</v>
      </c>
      <c r="C288" s="66" t="s">
        <v>57</v>
      </c>
      <c r="D288" s="67"/>
      <c r="E288" s="67"/>
      <c r="F288" s="67"/>
      <c r="G288" s="67"/>
      <c r="H288" s="67"/>
      <c r="I288" s="68"/>
      <c r="J288" s="35"/>
      <c r="K288" s="17" t="s">
        <v>3</v>
      </c>
      <c r="L288" s="19">
        <v>0.08</v>
      </c>
      <c r="M288" s="20" t="s">
        <v>0</v>
      </c>
      <c r="N288" s="19">
        <f t="shared" si="25"/>
        <v>0</v>
      </c>
      <c r="O288" s="21" t="s">
        <v>0</v>
      </c>
    </row>
    <row r="289" spans="2:15" ht="31.5" customHeight="1" x14ac:dyDescent="0.25">
      <c r="B289" s="49" t="s">
        <v>66</v>
      </c>
      <c r="C289" s="81" t="s">
        <v>58</v>
      </c>
      <c r="D289" s="82"/>
      <c r="E289" s="82"/>
      <c r="F289" s="82"/>
      <c r="G289" s="82"/>
      <c r="H289" s="82"/>
      <c r="I289" s="83"/>
      <c r="J289" s="52"/>
      <c r="K289" s="17" t="s">
        <v>3</v>
      </c>
      <c r="L289" s="19">
        <v>0.5</v>
      </c>
      <c r="M289" s="20" t="s">
        <v>0</v>
      </c>
      <c r="N289" s="19">
        <f t="shared" si="25"/>
        <v>0</v>
      </c>
      <c r="O289" s="21" t="s">
        <v>0</v>
      </c>
    </row>
    <row r="290" spans="2:15" ht="47.25" customHeight="1" x14ac:dyDescent="0.25">
      <c r="B290" s="49" t="s">
        <v>25</v>
      </c>
      <c r="C290" s="84" t="s">
        <v>60</v>
      </c>
      <c r="D290" s="85"/>
      <c r="E290" s="85"/>
      <c r="F290" s="85"/>
      <c r="G290" s="85"/>
      <c r="H290" s="85"/>
      <c r="I290" s="86"/>
      <c r="J290" s="52"/>
      <c r="K290" s="29" t="s">
        <v>3</v>
      </c>
      <c r="L290" s="30">
        <v>1.5</v>
      </c>
      <c r="M290" s="31" t="s">
        <v>0</v>
      </c>
      <c r="N290" s="32">
        <f t="shared" si="25"/>
        <v>0</v>
      </c>
      <c r="O290" s="33" t="s">
        <v>0</v>
      </c>
    </row>
    <row r="291" spans="2:15" ht="40.5" customHeight="1" x14ac:dyDescent="0.25">
      <c r="B291" s="64" t="s">
        <v>99</v>
      </c>
      <c r="C291" s="81" t="s">
        <v>101</v>
      </c>
      <c r="D291" s="82"/>
      <c r="E291" s="82"/>
      <c r="F291" s="82"/>
      <c r="G291" s="82"/>
      <c r="H291" s="82"/>
      <c r="I291" s="83"/>
      <c r="J291" s="52"/>
      <c r="K291" s="17" t="s">
        <v>3</v>
      </c>
      <c r="L291" s="19">
        <v>1.1399999999999999</v>
      </c>
      <c r="M291" s="20" t="s">
        <v>0</v>
      </c>
      <c r="N291" s="19">
        <f>J291*L291</f>
        <v>0</v>
      </c>
      <c r="O291" s="21" t="s">
        <v>0</v>
      </c>
    </row>
    <row r="292" spans="2:15" ht="15" customHeight="1" x14ac:dyDescent="0.25">
      <c r="B292" s="49" t="s">
        <v>53</v>
      </c>
      <c r="C292" s="17" t="s">
        <v>73</v>
      </c>
      <c r="D292" s="17"/>
      <c r="E292" s="17"/>
      <c r="F292" s="17"/>
      <c r="G292" s="17"/>
      <c r="H292" s="17"/>
      <c r="I292" s="17"/>
      <c r="J292" s="52"/>
      <c r="K292" s="17" t="s">
        <v>3</v>
      </c>
      <c r="L292" s="19">
        <v>0.93</v>
      </c>
      <c r="M292" s="20" t="s">
        <v>0</v>
      </c>
      <c r="N292" s="19">
        <f>J292*L292</f>
        <v>0</v>
      </c>
      <c r="O292" s="21" t="s">
        <v>0</v>
      </c>
    </row>
    <row r="293" spans="2:15" x14ac:dyDescent="0.25">
      <c r="B293" s="16"/>
      <c r="C293" s="66" t="s">
        <v>87</v>
      </c>
      <c r="D293" s="67"/>
      <c r="E293" s="67"/>
      <c r="F293" s="67"/>
      <c r="G293" s="67"/>
      <c r="H293" s="67"/>
      <c r="I293" s="68"/>
      <c r="J293" s="18">
        <v>1</v>
      </c>
      <c r="K293" s="17" t="s">
        <v>3</v>
      </c>
      <c r="L293" s="19">
        <v>1</v>
      </c>
      <c r="M293" s="20" t="s">
        <v>0</v>
      </c>
      <c r="N293" s="19">
        <f>J293*L293</f>
        <v>1</v>
      </c>
      <c r="O293" s="21" t="s">
        <v>0</v>
      </c>
    </row>
    <row r="294" spans="2:15" ht="18.75" x14ac:dyDescent="0.25">
      <c r="B294" s="4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43" t="s">
        <v>14</v>
      </c>
      <c r="O294" s="44">
        <f>SUM(N277:N293)</f>
        <v>1.1100000000000001</v>
      </c>
    </row>
    <row r="295" spans="2:15" ht="18.75" x14ac:dyDescent="0.3">
      <c r="B295" s="10"/>
      <c r="N295" s="12"/>
      <c r="O295" s="22"/>
    </row>
    <row r="296" spans="2:15" ht="18.75" x14ac:dyDescent="0.3">
      <c r="B296" s="34" t="s">
        <v>81</v>
      </c>
      <c r="N296" s="12"/>
      <c r="O296" s="22"/>
    </row>
    <row r="297" spans="2:15" x14ac:dyDescent="0.25">
      <c r="B297" s="72" t="str">
        <f>IF(O294&lt;=F273,"mivel a SZUMMA egynértékű hossz kisebb mint a legfeljebb MEGENGEDETT egyenértékű hossz, így a méretezett füstelvezetés MEGFELEL!",IF(O294&lt;=F273*1.15,"ha az Unical szervizes beállítja EASYr-rel a kazánon belüli 21-es Tpe paramétert 2 vagy nagyobb értékre, és 24-es illetve 35-ös kazánon belül még az 5-ös HP paramétert 80% teljesítményre vagy kisebbre, akkor a méretezett füstelvezetés MEGFELEL!","NEM felel meg!"))</f>
        <v>mivel a SZUMMA egynértékű hossz kisebb mint a legfeljebb MEGENGEDETT egyenértékű hossz, így a méretezett füstelvezetés MEGFELEL!</v>
      </c>
      <c r="C297" s="73"/>
      <c r="D297" s="73"/>
      <c r="E297" s="73"/>
      <c r="F297" s="73"/>
      <c r="G297" s="73"/>
      <c r="H297" s="73"/>
      <c r="I297" s="73"/>
      <c r="J297" s="73"/>
      <c r="K297" s="73"/>
      <c r="L297" s="73"/>
      <c r="M297" s="73"/>
      <c r="N297" s="73"/>
      <c r="O297" s="9"/>
    </row>
    <row r="298" spans="2:15" x14ac:dyDescent="0.25">
      <c r="B298" s="72"/>
      <c r="C298" s="73"/>
      <c r="D298" s="73"/>
      <c r="E298" s="73"/>
      <c r="F298" s="73"/>
      <c r="G298" s="73"/>
      <c r="H298" s="73"/>
      <c r="I298" s="73"/>
      <c r="J298" s="73"/>
      <c r="K298" s="73"/>
      <c r="L298" s="73"/>
      <c r="M298" s="73"/>
      <c r="N298" s="73"/>
      <c r="O298" s="9"/>
    </row>
    <row r="299" spans="2:15" ht="15.75" thickBot="1" x14ac:dyDescent="0.3">
      <c r="B299" s="23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5"/>
      <c r="O299" s="26"/>
    </row>
    <row r="300" spans="2:15" x14ac:dyDescent="0.25">
      <c r="B300" s="4" t="s">
        <v>76</v>
      </c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27"/>
      <c r="O300" s="4"/>
    </row>
  </sheetData>
  <sheetProtection algorithmName="SHA-512" hashValue="zRTkqoRG66moveXOWJiBnVSJIz/YsjnnUVqY4ulam2ff2aFmNfnCeUt022ZbH37u3aWMF/Vfh0n397DVIiKPXQ==" saltValue="fK6pSg3vS+9CVuZsqO5frw==" spinCount="100000" sheet="1" objects="1" scenarios="1"/>
  <mergeCells count="83">
    <mergeCell ref="L65:M65"/>
    <mergeCell ref="N65:O65"/>
    <mergeCell ref="C68:H68"/>
    <mergeCell ref="C71:I71"/>
    <mergeCell ref="C78:I78"/>
    <mergeCell ref="C284:I284"/>
    <mergeCell ref="C247:I247"/>
    <mergeCell ref="C277:I277"/>
    <mergeCell ref="C280:I280"/>
    <mergeCell ref="C283:I283"/>
    <mergeCell ref="H273:O274"/>
    <mergeCell ref="N276:O276"/>
    <mergeCell ref="B253:N254"/>
    <mergeCell ref="C250:I250"/>
    <mergeCell ref="L233:M233"/>
    <mergeCell ref="L276:M276"/>
    <mergeCell ref="C246:I246"/>
    <mergeCell ref="C248:I248"/>
    <mergeCell ref="N233:O233"/>
    <mergeCell ref="C234:I234"/>
    <mergeCell ref="C245:I245"/>
    <mergeCell ref="C241:I241"/>
    <mergeCell ref="C237:I237"/>
    <mergeCell ref="H230:O231"/>
    <mergeCell ref="B4:O6"/>
    <mergeCell ref="C38:I38"/>
    <mergeCell ref="L25:M25"/>
    <mergeCell ref="N25:O25"/>
    <mergeCell ref="C28:H28"/>
    <mergeCell ref="C31:I31"/>
    <mergeCell ref="B210:N211"/>
    <mergeCell ref="H187:O188"/>
    <mergeCell ref="C204:I204"/>
    <mergeCell ref="C206:I206"/>
    <mergeCell ref="C108:H108"/>
    <mergeCell ref="C148:H148"/>
    <mergeCell ref="C193:H193"/>
    <mergeCell ref="N190:O190"/>
    <mergeCell ref="C194:H194"/>
    <mergeCell ref="B297:N298"/>
    <mergeCell ref="B42:N43"/>
    <mergeCell ref="H22:O23"/>
    <mergeCell ref="H62:O63"/>
    <mergeCell ref="H102:O103"/>
    <mergeCell ref="H142:O143"/>
    <mergeCell ref="B82:N83"/>
    <mergeCell ref="B122:N123"/>
    <mergeCell ref="L105:M105"/>
    <mergeCell ref="N105:O105"/>
    <mergeCell ref="C109:H109"/>
    <mergeCell ref="C113:I113"/>
    <mergeCell ref="C119:I119"/>
    <mergeCell ref="C112:I112"/>
    <mergeCell ref="C118:I118"/>
    <mergeCell ref="C158:I158"/>
    <mergeCell ref="C293:I293"/>
    <mergeCell ref="C164:I164"/>
    <mergeCell ref="C79:I79"/>
    <mergeCell ref="C39:I39"/>
    <mergeCell ref="L190:M190"/>
    <mergeCell ref="L145:M145"/>
    <mergeCell ref="C149:H149"/>
    <mergeCell ref="C157:I157"/>
    <mergeCell ref="C152:I152"/>
    <mergeCell ref="C153:I153"/>
    <mergeCell ref="C288:I288"/>
    <mergeCell ref="C289:I289"/>
    <mergeCell ref="C290:I290"/>
    <mergeCell ref="C291:I291"/>
    <mergeCell ref="C117:I117"/>
    <mergeCell ref="C240:I240"/>
    <mergeCell ref="C205:I205"/>
    <mergeCell ref="C197:I197"/>
    <mergeCell ref="C198:I198"/>
    <mergeCell ref="C202:I202"/>
    <mergeCell ref="N145:O145"/>
    <mergeCell ref="B167:N168"/>
    <mergeCell ref="C159:I159"/>
    <mergeCell ref="C161:I161"/>
    <mergeCell ref="C163:I163"/>
    <mergeCell ref="C162:I162"/>
    <mergeCell ref="C160:I160"/>
    <mergeCell ref="C203:I203"/>
  </mergeCells>
  <dataValidations count="6">
    <dataValidation type="whole" allowBlank="1" showInputMessage="1" showErrorMessage="1" errorTitle="HIBÁS ADAT" error="Akármilyen szám nem írható ide!" sqref="J245 J195 J284 J29:J33 J197:J199 J281:J282 J235:J236 J278:J279 J69:J73 J150:J154 J110:J114 J238:J239 J288 J205" xr:uid="{00000000-0002-0000-0000-000000000000}">
      <formula1>0</formula1>
      <formula2>10</formula2>
    </dataValidation>
    <dataValidation type="decimal" operator="greaterThanOrEqual" allowBlank="1" showInputMessage="1" showErrorMessage="1" errorTitle="HIBÁS ADAT" error="Ide csak pozitív szám írható!" sqref="J237 J280" xr:uid="{00000000-0002-0000-0000-000001000000}">
      <formula1>0</formula1>
    </dataValidation>
    <dataValidation type="decimal" allowBlank="1" showInputMessage="1" showErrorMessage="1" errorTitle="HIBÁS ADAT" error="Akármilyen szám nem írható ide!" sqref="J34:J35 J74:J75 J115:J116 J155:J156 J162 J243 J286 J201" xr:uid="{4E0D9466-555F-4E76-8C43-FA02BEBB5F8B}">
      <formula1>0</formula1>
      <formula2>10</formula2>
    </dataValidation>
    <dataValidation type="whole" allowBlank="1" showInputMessage="1" showErrorMessage="1" errorTitle="HIBÁS ADAT" error="Ide csak 0 és 1 írható!" sqref="J27:J28 J36 J38 J67:J68 J76 J78 J160 J117:J118 J107:J108 J289:J292 J147:J148 J246:J249 J163 J157:J158 J192:J193" xr:uid="{9D2625C5-91E3-4CDA-8F13-104F466DA9E6}">
      <formula1>0</formula1>
      <formula2>1</formula2>
    </dataValidation>
    <dataValidation type="decimal" allowBlank="1" showInputMessage="1" showErrorMessage="1" errorTitle="HIBÁS ADAT" error="Akármilyen szám nem írható ide!" sqref="J244 J287" xr:uid="{E0EC27DE-EDD1-4897-8EB2-A84AE5511B9C}">
      <formula1>0</formula1>
      <formula2>20</formula2>
    </dataValidation>
    <dataValidation type="decimal" allowBlank="1" showInputMessage="1" showErrorMessage="1" errorTitle="HIBÁS ADAT" error="Akármilyen szám nem írható ide!" sqref="J242 J161 J200 J204 J285" xr:uid="{872F30DB-3842-4455-87C6-2C92C1CC8BB4}">
      <formula1>0</formula1>
      <formula2>25</formula2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2026-03-09T15:35:15Z</dcterms:modified>
</cp:coreProperties>
</file>